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7"/>
  </bookViews>
  <sheets>
    <sheet name="body" sheetId="1" r:id="rId1"/>
    <sheet name="předšk-H" sheetId="2" r:id="rId2"/>
    <sheet name="ml.žáci_I" sheetId="3" r:id="rId3"/>
    <sheet name="ml.žáci_II" sheetId="4" r:id="rId4"/>
    <sheet name="st. žáci_I" sheetId="5" r:id="rId5"/>
    <sheet name="st. žáci_II" sheetId="6" r:id="rId6"/>
    <sheet name="junioři" sheetId="7" r:id="rId7"/>
    <sheet name="senioři" sheetId="8" r:id="rId8"/>
  </sheets>
  <definedNames>
    <definedName name="_xlnm.Print_Area" localSheetId="6">junioři!$A$1:$V$71</definedName>
    <definedName name="_xlnm.Print_Area" localSheetId="3">ml.žáci_II!$A$1:$V$71</definedName>
    <definedName name="_xlnm.Print_Area" localSheetId="7">senioři!$A$1:$V$71</definedName>
    <definedName name="_xlnm.Print_Area" localSheetId="4">'st. žáci_I'!$A$1:$V$71</definedName>
    <definedName name="_xlnm.Print_Area" localSheetId="5">'st. žáci_II'!$A$1:$V$71</definedName>
    <definedName name="Print_Area_0" localSheetId="6">junioři!$A$1:$V$71</definedName>
    <definedName name="Print_Area_0" localSheetId="3">ml.žáci_II!$A$1:$V$71</definedName>
    <definedName name="Print_Area_0" localSheetId="7">senioři!$A$1:$V$71</definedName>
    <definedName name="Print_Area_0" localSheetId="4">'st. žáci_I'!$A$1:$V$71</definedName>
    <definedName name="Print_Area_0" localSheetId="5">'st. žáci_II'!$A$1:$V$71</definedName>
    <definedName name="Print_Area_0_0" localSheetId="6">junioři!$A$1:$V$71</definedName>
    <definedName name="Print_Area_0_0" localSheetId="3">ml.žáci_II!$A$1:$V$71</definedName>
    <definedName name="Print_Area_0_0" localSheetId="7">senioři!$A$1:$V$71</definedName>
    <definedName name="Print_Area_0_0" localSheetId="4">'st. žáci_I'!$A$1:$V$71</definedName>
    <definedName name="Print_Area_0_0" localSheetId="5">'st. žáci_II'!$A$1:$V$71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5" i="8"/>
  <c r="U6"/>
  <c r="U7"/>
  <c r="U8"/>
  <c r="U9"/>
  <c r="U4"/>
  <c r="K38" i="2"/>
  <c r="K37"/>
  <c r="I38"/>
  <c r="I37"/>
  <c r="U5" i="6"/>
  <c r="U6"/>
  <c r="U7"/>
  <c r="U4"/>
  <c r="U5" i="5"/>
  <c r="U6"/>
  <c r="U7"/>
  <c r="U8"/>
  <c r="U9"/>
  <c r="U10"/>
  <c r="U11"/>
  <c r="U4"/>
  <c r="T48" i="8"/>
  <c r="R35"/>
  <c r="N35"/>
  <c r="O35" s="1"/>
  <c r="K35"/>
  <c r="I35"/>
  <c r="G35"/>
  <c r="F35"/>
  <c r="R34"/>
  <c r="O34"/>
  <c r="P34" s="1"/>
  <c r="N34"/>
  <c r="K34"/>
  <c r="I34"/>
  <c r="G34"/>
  <c r="F34"/>
  <c r="R33"/>
  <c r="N33"/>
  <c r="O33" s="1"/>
  <c r="K33"/>
  <c r="I33"/>
  <c r="G33"/>
  <c r="F33"/>
  <c r="R32"/>
  <c r="O32"/>
  <c r="P32" s="1"/>
  <c r="N32"/>
  <c r="K32"/>
  <c r="I32"/>
  <c r="G32"/>
  <c r="F32"/>
  <c r="R31"/>
  <c r="N31"/>
  <c r="O31" s="1"/>
  <c r="K31"/>
  <c r="I31"/>
  <c r="G31"/>
  <c r="F31"/>
  <c r="R30"/>
  <c r="O30"/>
  <c r="P30" s="1"/>
  <c r="N30"/>
  <c r="K30"/>
  <c r="I30"/>
  <c r="G30"/>
  <c r="F30"/>
  <c r="R29"/>
  <c r="N29"/>
  <c r="O29" s="1"/>
  <c r="K29"/>
  <c r="I29"/>
  <c r="G29"/>
  <c r="F29"/>
  <c r="R28"/>
  <c r="O28"/>
  <c r="P28" s="1"/>
  <c r="N28"/>
  <c r="K28"/>
  <c r="I28"/>
  <c r="G28"/>
  <c r="F28"/>
  <c r="R27"/>
  <c r="N27"/>
  <c r="O27" s="1"/>
  <c r="K27"/>
  <c r="I27"/>
  <c r="G27"/>
  <c r="F27"/>
  <c r="R26"/>
  <c r="O26"/>
  <c r="P26" s="1"/>
  <c r="N26"/>
  <c r="K26"/>
  <c r="I26"/>
  <c r="G26"/>
  <c r="F26"/>
  <c r="R25"/>
  <c r="N25"/>
  <c r="O25" s="1"/>
  <c r="K25"/>
  <c r="I25"/>
  <c r="G25"/>
  <c r="F25"/>
  <c r="R24"/>
  <c r="O24"/>
  <c r="P24" s="1"/>
  <c r="N24"/>
  <c r="K24"/>
  <c r="I24"/>
  <c r="G24"/>
  <c r="F24"/>
  <c r="R23"/>
  <c r="N23"/>
  <c r="O23" s="1"/>
  <c r="K23"/>
  <c r="I23"/>
  <c r="G23"/>
  <c r="F23"/>
  <c r="R22"/>
  <c r="O22"/>
  <c r="P22" s="1"/>
  <c r="N22"/>
  <c r="K22"/>
  <c r="I22"/>
  <c r="G22"/>
  <c r="F22"/>
  <c r="R21"/>
  <c r="N21"/>
  <c r="O21" s="1"/>
  <c r="K21"/>
  <c r="I21"/>
  <c r="G21"/>
  <c r="F21"/>
  <c r="R20"/>
  <c r="N20"/>
  <c r="O20" s="1"/>
  <c r="K20"/>
  <c r="I20"/>
  <c r="G20"/>
  <c r="F20"/>
  <c r="R19"/>
  <c r="N19"/>
  <c r="O19" s="1"/>
  <c r="K19"/>
  <c r="I19"/>
  <c r="G19"/>
  <c r="F19"/>
  <c r="R18"/>
  <c r="N18"/>
  <c r="O18" s="1"/>
  <c r="K18"/>
  <c r="I18"/>
  <c r="G18"/>
  <c r="F18"/>
  <c r="R17"/>
  <c r="N17"/>
  <c r="O17" s="1"/>
  <c r="K17"/>
  <c r="I17"/>
  <c r="G17"/>
  <c r="F17"/>
  <c r="R16"/>
  <c r="N16"/>
  <c r="O16" s="1"/>
  <c r="K16"/>
  <c r="I16"/>
  <c r="G16"/>
  <c r="F16"/>
  <c r="R15"/>
  <c r="N15"/>
  <c r="O15" s="1"/>
  <c r="K15"/>
  <c r="I15"/>
  <c r="G15"/>
  <c r="F15"/>
  <c r="R14"/>
  <c r="N14"/>
  <c r="O14" s="1"/>
  <c r="K14"/>
  <c r="I14"/>
  <c r="G14"/>
  <c r="F14"/>
  <c r="R13"/>
  <c r="N13"/>
  <c r="O13" s="1"/>
  <c r="K13"/>
  <c r="I13"/>
  <c r="G13"/>
  <c r="F13"/>
  <c r="R12"/>
  <c r="N12"/>
  <c r="O12" s="1"/>
  <c r="K12"/>
  <c r="I12"/>
  <c r="G12"/>
  <c r="F12"/>
  <c r="R11"/>
  <c r="N11"/>
  <c r="O11" s="1"/>
  <c r="K11"/>
  <c r="I11"/>
  <c r="G11"/>
  <c r="F11"/>
  <c r="R10"/>
  <c r="N10"/>
  <c r="O10" s="1"/>
  <c r="K10"/>
  <c r="I10"/>
  <c r="G10"/>
  <c r="F10"/>
  <c r="R9"/>
  <c r="N9"/>
  <c r="O9" s="1"/>
  <c r="K9"/>
  <c r="I9"/>
  <c r="G9"/>
  <c r="F9"/>
  <c r="R8"/>
  <c r="N8"/>
  <c r="O8" s="1"/>
  <c r="K8"/>
  <c r="I8"/>
  <c r="G8"/>
  <c r="F8"/>
  <c r="R7"/>
  <c r="N7"/>
  <c r="O7" s="1"/>
  <c r="K7"/>
  <c r="I7"/>
  <c r="G7"/>
  <c r="F7"/>
  <c r="R6"/>
  <c r="N6"/>
  <c r="O6" s="1"/>
  <c r="K6"/>
  <c r="I6"/>
  <c r="G6"/>
  <c r="F6"/>
  <c r="R5"/>
  <c r="N5"/>
  <c r="O5" s="1"/>
  <c r="K5"/>
  <c r="I5"/>
  <c r="G5"/>
  <c r="F5"/>
  <c r="R4"/>
  <c r="N4"/>
  <c r="O4" s="1"/>
  <c r="K4"/>
  <c r="I4"/>
  <c r="G4"/>
  <c r="F4"/>
  <c r="S3"/>
  <c r="R3"/>
  <c r="P3"/>
  <c r="O3"/>
  <c r="N3"/>
  <c r="L3"/>
  <c r="F3"/>
  <c r="E3"/>
  <c r="T48" i="7"/>
  <c r="R35"/>
  <c r="N35"/>
  <c r="O35" s="1"/>
  <c r="K35"/>
  <c r="I35"/>
  <c r="G35"/>
  <c r="F35"/>
  <c r="R34"/>
  <c r="N34"/>
  <c r="O34" s="1"/>
  <c r="K34"/>
  <c r="I34"/>
  <c r="G34"/>
  <c r="F34"/>
  <c r="R33"/>
  <c r="N33"/>
  <c r="O33" s="1"/>
  <c r="K33"/>
  <c r="I33"/>
  <c r="G33"/>
  <c r="F33"/>
  <c r="R32"/>
  <c r="N32"/>
  <c r="O32" s="1"/>
  <c r="K32"/>
  <c r="I32"/>
  <c r="G32"/>
  <c r="F32"/>
  <c r="R31"/>
  <c r="N31"/>
  <c r="O31" s="1"/>
  <c r="K31"/>
  <c r="I31"/>
  <c r="G31"/>
  <c r="F31"/>
  <c r="R30"/>
  <c r="N30"/>
  <c r="O30" s="1"/>
  <c r="K30"/>
  <c r="I30"/>
  <c r="G30"/>
  <c r="F30"/>
  <c r="R29"/>
  <c r="N29"/>
  <c r="O29" s="1"/>
  <c r="K29"/>
  <c r="I29"/>
  <c r="G29"/>
  <c r="F29"/>
  <c r="R28"/>
  <c r="N28"/>
  <c r="O28" s="1"/>
  <c r="K28"/>
  <c r="I28"/>
  <c r="G28"/>
  <c r="F28"/>
  <c r="R27"/>
  <c r="N27"/>
  <c r="O27" s="1"/>
  <c r="K27"/>
  <c r="I27"/>
  <c r="G27"/>
  <c r="F27"/>
  <c r="R26"/>
  <c r="N26"/>
  <c r="O26" s="1"/>
  <c r="K26"/>
  <c r="I26"/>
  <c r="G26"/>
  <c r="F26"/>
  <c r="R25"/>
  <c r="N25"/>
  <c r="O25" s="1"/>
  <c r="K25"/>
  <c r="I25"/>
  <c r="G25"/>
  <c r="F25"/>
  <c r="R24"/>
  <c r="N24"/>
  <c r="O24" s="1"/>
  <c r="K24"/>
  <c r="I24"/>
  <c r="G24"/>
  <c r="F24"/>
  <c r="R23"/>
  <c r="N23"/>
  <c r="O23" s="1"/>
  <c r="K23"/>
  <c r="I23"/>
  <c r="G23"/>
  <c r="F23"/>
  <c r="R22"/>
  <c r="N22"/>
  <c r="O22" s="1"/>
  <c r="K22"/>
  <c r="I22"/>
  <c r="G22"/>
  <c r="F22"/>
  <c r="R21"/>
  <c r="N21"/>
  <c r="O21" s="1"/>
  <c r="K21"/>
  <c r="I21"/>
  <c r="G21"/>
  <c r="F21"/>
  <c r="R20"/>
  <c r="N20"/>
  <c r="O20" s="1"/>
  <c r="K20"/>
  <c r="I20"/>
  <c r="G20"/>
  <c r="F20"/>
  <c r="R19"/>
  <c r="N19"/>
  <c r="O19" s="1"/>
  <c r="K19"/>
  <c r="I19"/>
  <c r="G19"/>
  <c r="F19"/>
  <c r="R18"/>
  <c r="N18"/>
  <c r="O18" s="1"/>
  <c r="K18"/>
  <c r="I18"/>
  <c r="G18"/>
  <c r="F18"/>
  <c r="R17"/>
  <c r="N17"/>
  <c r="O17" s="1"/>
  <c r="K17"/>
  <c r="I17"/>
  <c r="G17"/>
  <c r="F17"/>
  <c r="R16"/>
  <c r="N16"/>
  <c r="O16" s="1"/>
  <c r="K16"/>
  <c r="I16"/>
  <c r="G16"/>
  <c r="F16"/>
  <c r="R15"/>
  <c r="N15"/>
  <c r="O15" s="1"/>
  <c r="K15"/>
  <c r="I15"/>
  <c r="G15"/>
  <c r="F15"/>
  <c r="R14"/>
  <c r="N14"/>
  <c r="O14" s="1"/>
  <c r="K14"/>
  <c r="I14"/>
  <c r="G14"/>
  <c r="F14"/>
  <c r="R13"/>
  <c r="N13"/>
  <c r="O13" s="1"/>
  <c r="K13"/>
  <c r="I13"/>
  <c r="G13"/>
  <c r="F13"/>
  <c r="R12"/>
  <c r="N12"/>
  <c r="O12" s="1"/>
  <c r="K12"/>
  <c r="I12"/>
  <c r="G12"/>
  <c r="F12"/>
  <c r="R11"/>
  <c r="N11"/>
  <c r="O11" s="1"/>
  <c r="K11"/>
  <c r="I11"/>
  <c r="G11"/>
  <c r="F11"/>
  <c r="R10"/>
  <c r="N10"/>
  <c r="O10" s="1"/>
  <c r="K10"/>
  <c r="I10"/>
  <c r="G10"/>
  <c r="F10"/>
  <c r="R9"/>
  <c r="N9"/>
  <c r="O9" s="1"/>
  <c r="K9"/>
  <c r="I9"/>
  <c r="G9"/>
  <c r="F9"/>
  <c r="R8"/>
  <c r="N8"/>
  <c r="O8" s="1"/>
  <c r="K8"/>
  <c r="I8"/>
  <c r="G8"/>
  <c r="F8"/>
  <c r="R7"/>
  <c r="N7"/>
  <c r="O7" s="1"/>
  <c r="K7"/>
  <c r="I7"/>
  <c r="G7"/>
  <c r="F7"/>
  <c r="R6"/>
  <c r="N6"/>
  <c r="O6" s="1"/>
  <c r="K6"/>
  <c r="I6"/>
  <c r="G6"/>
  <c r="F6"/>
  <c r="R5"/>
  <c r="N5"/>
  <c r="O5" s="1"/>
  <c r="K5"/>
  <c r="I5"/>
  <c r="G5"/>
  <c r="F5"/>
  <c r="R4"/>
  <c r="N4"/>
  <c r="O4" s="1"/>
  <c r="K4"/>
  <c r="K37" s="1"/>
  <c r="I4"/>
  <c r="I38" s="1"/>
  <c r="G4"/>
  <c r="F4"/>
  <c r="S3"/>
  <c r="R3"/>
  <c r="P3"/>
  <c r="O3"/>
  <c r="N3"/>
  <c r="L3"/>
  <c r="F3"/>
  <c r="E3"/>
  <c r="T48" i="6"/>
  <c r="R35"/>
  <c r="O35"/>
  <c r="N35"/>
  <c r="K35"/>
  <c r="I35"/>
  <c r="G35"/>
  <c r="F35"/>
  <c r="R34"/>
  <c r="O34"/>
  <c r="P34" s="1"/>
  <c r="N34"/>
  <c r="K34"/>
  <c r="I34"/>
  <c r="G34"/>
  <c r="F34"/>
  <c r="R33"/>
  <c r="O33"/>
  <c r="N33"/>
  <c r="K33"/>
  <c r="I33"/>
  <c r="G33"/>
  <c r="F33"/>
  <c r="R32"/>
  <c r="O32"/>
  <c r="P32" s="1"/>
  <c r="N32"/>
  <c r="K32"/>
  <c r="I32"/>
  <c r="G32"/>
  <c r="F32"/>
  <c r="R31"/>
  <c r="O31"/>
  <c r="N31"/>
  <c r="K31"/>
  <c r="I31"/>
  <c r="G31"/>
  <c r="F31"/>
  <c r="R30"/>
  <c r="O30"/>
  <c r="P30" s="1"/>
  <c r="N30"/>
  <c r="K30"/>
  <c r="I30"/>
  <c r="G30"/>
  <c r="F30"/>
  <c r="R29"/>
  <c r="O29"/>
  <c r="N29"/>
  <c r="K29"/>
  <c r="I29"/>
  <c r="G29"/>
  <c r="F29"/>
  <c r="R28"/>
  <c r="O28"/>
  <c r="P28" s="1"/>
  <c r="N28"/>
  <c r="K28"/>
  <c r="I28"/>
  <c r="G28"/>
  <c r="F28"/>
  <c r="R27"/>
  <c r="O27"/>
  <c r="N27"/>
  <c r="K27"/>
  <c r="I27"/>
  <c r="G27"/>
  <c r="F27"/>
  <c r="R26"/>
  <c r="O26"/>
  <c r="P26" s="1"/>
  <c r="N26"/>
  <c r="K26"/>
  <c r="I26"/>
  <c r="G26"/>
  <c r="F26"/>
  <c r="R25"/>
  <c r="O25"/>
  <c r="N25"/>
  <c r="K25"/>
  <c r="I25"/>
  <c r="G25"/>
  <c r="F25"/>
  <c r="R24"/>
  <c r="O24"/>
  <c r="P24" s="1"/>
  <c r="N24"/>
  <c r="K24"/>
  <c r="I24"/>
  <c r="G24"/>
  <c r="F24"/>
  <c r="R23"/>
  <c r="O23"/>
  <c r="N23"/>
  <c r="K23"/>
  <c r="I23"/>
  <c r="G23"/>
  <c r="F23"/>
  <c r="R22"/>
  <c r="O22"/>
  <c r="P22" s="1"/>
  <c r="N22"/>
  <c r="K22"/>
  <c r="I22"/>
  <c r="G22"/>
  <c r="F22"/>
  <c r="R21"/>
  <c r="O21"/>
  <c r="N21"/>
  <c r="K21"/>
  <c r="I21"/>
  <c r="G21"/>
  <c r="F21"/>
  <c r="R20"/>
  <c r="O20"/>
  <c r="P20" s="1"/>
  <c r="N20"/>
  <c r="K20"/>
  <c r="I20"/>
  <c r="G20"/>
  <c r="F20"/>
  <c r="R19"/>
  <c r="O19"/>
  <c r="N19"/>
  <c r="K19"/>
  <c r="I19"/>
  <c r="G19"/>
  <c r="F19"/>
  <c r="R18"/>
  <c r="O18"/>
  <c r="P18" s="1"/>
  <c r="N18"/>
  <c r="K18"/>
  <c r="I18"/>
  <c r="G18"/>
  <c r="F18"/>
  <c r="R17"/>
  <c r="O17"/>
  <c r="N17"/>
  <c r="K17"/>
  <c r="I17"/>
  <c r="G17"/>
  <c r="F17"/>
  <c r="R16"/>
  <c r="O16"/>
  <c r="P16" s="1"/>
  <c r="N16"/>
  <c r="K16"/>
  <c r="I16"/>
  <c r="G16"/>
  <c r="F16"/>
  <c r="R15"/>
  <c r="O15"/>
  <c r="N15"/>
  <c r="K15"/>
  <c r="I15"/>
  <c r="G15"/>
  <c r="F15"/>
  <c r="R14"/>
  <c r="O14"/>
  <c r="P14" s="1"/>
  <c r="N14"/>
  <c r="K14"/>
  <c r="I14"/>
  <c r="G14"/>
  <c r="F14"/>
  <c r="R13"/>
  <c r="O13"/>
  <c r="N13"/>
  <c r="K13"/>
  <c r="I13"/>
  <c r="G13"/>
  <c r="F13"/>
  <c r="R12"/>
  <c r="O12"/>
  <c r="P12" s="1"/>
  <c r="N12"/>
  <c r="K12"/>
  <c r="I12"/>
  <c r="G12"/>
  <c r="F12"/>
  <c r="R11"/>
  <c r="O11"/>
  <c r="N11"/>
  <c r="K11"/>
  <c r="I11"/>
  <c r="G11"/>
  <c r="F11"/>
  <c r="R10"/>
  <c r="O10"/>
  <c r="P10" s="1"/>
  <c r="N10"/>
  <c r="K10"/>
  <c r="I10"/>
  <c r="G10"/>
  <c r="F10"/>
  <c r="R9"/>
  <c r="O9"/>
  <c r="N9"/>
  <c r="K9"/>
  <c r="I9"/>
  <c r="G9"/>
  <c r="F9"/>
  <c r="R8"/>
  <c r="O8"/>
  <c r="P8" s="1"/>
  <c r="N8"/>
  <c r="K8"/>
  <c r="I8"/>
  <c r="G8"/>
  <c r="F8"/>
  <c r="R7"/>
  <c r="N7"/>
  <c r="O7" s="1"/>
  <c r="K7"/>
  <c r="I7"/>
  <c r="G7"/>
  <c r="F7"/>
  <c r="R6"/>
  <c r="O6"/>
  <c r="P6" s="1"/>
  <c r="N6"/>
  <c r="K6"/>
  <c r="I6"/>
  <c r="G6"/>
  <c r="F6"/>
  <c r="R5"/>
  <c r="O5"/>
  <c r="N5"/>
  <c r="K5"/>
  <c r="I5"/>
  <c r="G5"/>
  <c r="F5"/>
  <c r="R4"/>
  <c r="N4"/>
  <c r="O4" s="1"/>
  <c r="P4" s="1"/>
  <c r="K4"/>
  <c r="I4"/>
  <c r="G4"/>
  <c r="G38" s="1"/>
  <c r="F4"/>
  <c r="S3"/>
  <c r="R3"/>
  <c r="P3"/>
  <c r="O3"/>
  <c r="N3"/>
  <c r="L3"/>
  <c r="F3"/>
  <c r="E3"/>
  <c r="T48" i="5"/>
  <c r="R35"/>
  <c r="P35"/>
  <c r="S35" s="1"/>
  <c r="O35"/>
  <c r="Q35" s="1"/>
  <c r="N35"/>
  <c r="K35"/>
  <c r="I35"/>
  <c r="T35" s="1"/>
  <c r="U35" s="1"/>
  <c r="G35"/>
  <c r="F35"/>
  <c r="R34"/>
  <c r="P34"/>
  <c r="S34" s="1"/>
  <c r="O34"/>
  <c r="Q34" s="1"/>
  <c r="N34"/>
  <c r="K34"/>
  <c r="I34"/>
  <c r="T34" s="1"/>
  <c r="U34" s="1"/>
  <c r="G34"/>
  <c r="F34"/>
  <c r="R33"/>
  <c r="P33"/>
  <c r="S33" s="1"/>
  <c r="O33"/>
  <c r="Q33" s="1"/>
  <c r="N33"/>
  <c r="K33"/>
  <c r="I33"/>
  <c r="T33" s="1"/>
  <c r="U33" s="1"/>
  <c r="G33"/>
  <c r="F33"/>
  <c r="R32"/>
  <c r="P32"/>
  <c r="S32" s="1"/>
  <c r="O32"/>
  <c r="Q32" s="1"/>
  <c r="N32"/>
  <c r="K32"/>
  <c r="I32"/>
  <c r="T32" s="1"/>
  <c r="U32" s="1"/>
  <c r="G32"/>
  <c r="F32"/>
  <c r="R31"/>
  <c r="P31"/>
  <c r="S31" s="1"/>
  <c r="O31"/>
  <c r="Q31" s="1"/>
  <c r="N31"/>
  <c r="K31"/>
  <c r="I31"/>
  <c r="T31" s="1"/>
  <c r="U31" s="1"/>
  <c r="G31"/>
  <c r="F31"/>
  <c r="R30"/>
  <c r="P30"/>
  <c r="S30" s="1"/>
  <c r="O30"/>
  <c r="Q30" s="1"/>
  <c r="N30"/>
  <c r="K30"/>
  <c r="I30"/>
  <c r="T30" s="1"/>
  <c r="U30" s="1"/>
  <c r="G30"/>
  <c r="F30"/>
  <c r="R29"/>
  <c r="P29"/>
  <c r="S29" s="1"/>
  <c r="O29"/>
  <c r="Q29" s="1"/>
  <c r="N29"/>
  <c r="K29"/>
  <c r="I29"/>
  <c r="G29"/>
  <c r="T29" s="1"/>
  <c r="U29" s="1"/>
  <c r="F29"/>
  <c r="R28"/>
  <c r="P28"/>
  <c r="S28" s="1"/>
  <c r="O28"/>
  <c r="Q28" s="1"/>
  <c r="N28"/>
  <c r="K28"/>
  <c r="I28"/>
  <c r="T28" s="1"/>
  <c r="U28" s="1"/>
  <c r="G28"/>
  <c r="F28"/>
  <c r="R27"/>
  <c r="P27"/>
  <c r="O27"/>
  <c r="Q27" s="1"/>
  <c r="S27" s="1"/>
  <c r="N27"/>
  <c r="K27"/>
  <c r="I27"/>
  <c r="G27"/>
  <c r="T27" s="1"/>
  <c r="U27" s="1"/>
  <c r="F27"/>
  <c r="R26"/>
  <c r="P26"/>
  <c r="S26" s="1"/>
  <c r="O26"/>
  <c r="Q26" s="1"/>
  <c r="N26"/>
  <c r="K26"/>
  <c r="I26"/>
  <c r="T26" s="1"/>
  <c r="U26" s="1"/>
  <c r="G26"/>
  <c r="F26"/>
  <c r="R25"/>
  <c r="P25"/>
  <c r="O25"/>
  <c r="Q25" s="1"/>
  <c r="S25" s="1"/>
  <c r="N25"/>
  <c r="K25"/>
  <c r="I25"/>
  <c r="G25"/>
  <c r="T25" s="1"/>
  <c r="U25" s="1"/>
  <c r="F25"/>
  <c r="R24"/>
  <c r="P24"/>
  <c r="S24" s="1"/>
  <c r="O24"/>
  <c r="Q24" s="1"/>
  <c r="N24"/>
  <c r="K24"/>
  <c r="I24"/>
  <c r="T24" s="1"/>
  <c r="U24" s="1"/>
  <c r="G24"/>
  <c r="F24"/>
  <c r="R23"/>
  <c r="P23"/>
  <c r="O23"/>
  <c r="Q23" s="1"/>
  <c r="S23" s="1"/>
  <c r="N23"/>
  <c r="K23"/>
  <c r="I23"/>
  <c r="G23"/>
  <c r="T23" s="1"/>
  <c r="U23" s="1"/>
  <c r="F23"/>
  <c r="R22"/>
  <c r="P22"/>
  <c r="S22" s="1"/>
  <c r="O22"/>
  <c r="Q22" s="1"/>
  <c r="N22"/>
  <c r="K22"/>
  <c r="I22"/>
  <c r="T22" s="1"/>
  <c r="U22" s="1"/>
  <c r="G22"/>
  <c r="F22"/>
  <c r="R21"/>
  <c r="P21"/>
  <c r="O21"/>
  <c r="Q21" s="1"/>
  <c r="S21" s="1"/>
  <c r="N21"/>
  <c r="K21"/>
  <c r="I21"/>
  <c r="G21"/>
  <c r="T21" s="1"/>
  <c r="U21" s="1"/>
  <c r="F21"/>
  <c r="R20"/>
  <c r="P20"/>
  <c r="O20"/>
  <c r="Q20" s="1"/>
  <c r="N20"/>
  <c r="K20"/>
  <c r="I20"/>
  <c r="G20"/>
  <c r="F20"/>
  <c r="R19"/>
  <c r="P19"/>
  <c r="O19"/>
  <c r="Q19" s="1"/>
  <c r="S19" s="1"/>
  <c r="N19"/>
  <c r="K19"/>
  <c r="I19"/>
  <c r="G19"/>
  <c r="T19" s="1"/>
  <c r="U19" s="1"/>
  <c r="F19"/>
  <c r="R18"/>
  <c r="P18"/>
  <c r="O18"/>
  <c r="Q18" s="1"/>
  <c r="N18"/>
  <c r="K18"/>
  <c r="I18"/>
  <c r="G18"/>
  <c r="F18"/>
  <c r="R17"/>
  <c r="P17"/>
  <c r="O17"/>
  <c r="Q17" s="1"/>
  <c r="S17" s="1"/>
  <c r="N17"/>
  <c r="K17"/>
  <c r="I17"/>
  <c r="G17"/>
  <c r="T17" s="1"/>
  <c r="U17" s="1"/>
  <c r="F17"/>
  <c r="R16"/>
  <c r="O16"/>
  <c r="P16" s="1"/>
  <c r="N16"/>
  <c r="K16"/>
  <c r="I16"/>
  <c r="G16"/>
  <c r="F16"/>
  <c r="R15"/>
  <c r="P15"/>
  <c r="O15"/>
  <c r="Q15" s="1"/>
  <c r="S15" s="1"/>
  <c r="N15"/>
  <c r="K15"/>
  <c r="I15"/>
  <c r="G15"/>
  <c r="T15" s="1"/>
  <c r="U15" s="1"/>
  <c r="F15"/>
  <c r="R14"/>
  <c r="O14"/>
  <c r="P14" s="1"/>
  <c r="N14"/>
  <c r="K14"/>
  <c r="I14"/>
  <c r="G14"/>
  <c r="F14"/>
  <c r="R13"/>
  <c r="P13"/>
  <c r="O13"/>
  <c r="Q13" s="1"/>
  <c r="S13" s="1"/>
  <c r="N13"/>
  <c r="K13"/>
  <c r="I13"/>
  <c r="G13"/>
  <c r="F13"/>
  <c r="R12"/>
  <c r="O12"/>
  <c r="P12" s="1"/>
  <c r="N12"/>
  <c r="K12"/>
  <c r="I12"/>
  <c r="G12"/>
  <c r="F12"/>
  <c r="R11"/>
  <c r="N11"/>
  <c r="O11" s="1"/>
  <c r="K11"/>
  <c r="I11"/>
  <c r="G11"/>
  <c r="F11"/>
  <c r="R10"/>
  <c r="O10"/>
  <c r="P10" s="1"/>
  <c r="N10"/>
  <c r="K10"/>
  <c r="I10"/>
  <c r="G10"/>
  <c r="F10"/>
  <c r="R9"/>
  <c r="N9"/>
  <c r="O9" s="1"/>
  <c r="K9"/>
  <c r="I9"/>
  <c r="G9"/>
  <c r="F9"/>
  <c r="R8"/>
  <c r="N8"/>
  <c r="O8" s="1"/>
  <c r="P8" s="1"/>
  <c r="K8"/>
  <c r="I8"/>
  <c r="G8"/>
  <c r="F8"/>
  <c r="R7"/>
  <c r="N7"/>
  <c r="O7" s="1"/>
  <c r="K7"/>
  <c r="I7"/>
  <c r="G7"/>
  <c r="F7"/>
  <c r="R6"/>
  <c r="N6"/>
  <c r="O6" s="1"/>
  <c r="P6" s="1"/>
  <c r="K6"/>
  <c r="I6"/>
  <c r="G6"/>
  <c r="F6"/>
  <c r="R5"/>
  <c r="N5"/>
  <c r="O5" s="1"/>
  <c r="P5" s="1"/>
  <c r="K5"/>
  <c r="I5"/>
  <c r="G5"/>
  <c r="F5"/>
  <c r="R4"/>
  <c r="N4"/>
  <c r="O4" s="1"/>
  <c r="P4" s="1"/>
  <c r="K4"/>
  <c r="K38" s="1"/>
  <c r="I4"/>
  <c r="I38" s="1"/>
  <c r="G4"/>
  <c r="F4"/>
  <c r="S3"/>
  <c r="R3"/>
  <c r="P3"/>
  <c r="O3"/>
  <c r="N3"/>
  <c r="L3"/>
  <c r="F3"/>
  <c r="E3"/>
  <c r="T48" i="4"/>
  <c r="R35"/>
  <c r="O35"/>
  <c r="P35" s="1"/>
  <c r="N35"/>
  <c r="K35"/>
  <c r="I35"/>
  <c r="G35"/>
  <c r="F35"/>
  <c r="R34"/>
  <c r="O34"/>
  <c r="P34" s="1"/>
  <c r="Q34" s="1"/>
  <c r="N34"/>
  <c r="K34"/>
  <c r="I34"/>
  <c r="G34"/>
  <c r="F34"/>
  <c r="R33"/>
  <c r="O33"/>
  <c r="P33" s="1"/>
  <c r="N33"/>
  <c r="K33"/>
  <c r="I33"/>
  <c r="G33"/>
  <c r="F33"/>
  <c r="R32"/>
  <c r="O32"/>
  <c r="P32" s="1"/>
  <c r="Q32" s="1"/>
  <c r="N32"/>
  <c r="K32"/>
  <c r="I32"/>
  <c r="G32"/>
  <c r="F32"/>
  <c r="R31"/>
  <c r="O31"/>
  <c r="P31" s="1"/>
  <c r="N31"/>
  <c r="K31"/>
  <c r="I31"/>
  <c r="G31"/>
  <c r="F31"/>
  <c r="R30"/>
  <c r="O30"/>
  <c r="P30" s="1"/>
  <c r="Q30" s="1"/>
  <c r="N30"/>
  <c r="K30"/>
  <c r="I30"/>
  <c r="G30"/>
  <c r="F30"/>
  <c r="R29"/>
  <c r="O29"/>
  <c r="P29" s="1"/>
  <c r="Q29" s="1"/>
  <c r="N29"/>
  <c r="K29"/>
  <c r="I29"/>
  <c r="G29"/>
  <c r="F29"/>
  <c r="R28"/>
  <c r="O28"/>
  <c r="P28" s="1"/>
  <c r="Q28" s="1"/>
  <c r="N28"/>
  <c r="K28"/>
  <c r="I28"/>
  <c r="G28"/>
  <c r="F28"/>
  <c r="R27"/>
  <c r="O27"/>
  <c r="P27" s="1"/>
  <c r="N27"/>
  <c r="K27"/>
  <c r="I27"/>
  <c r="G27"/>
  <c r="F27"/>
  <c r="R26"/>
  <c r="O26"/>
  <c r="P26" s="1"/>
  <c r="Q26" s="1"/>
  <c r="N26"/>
  <c r="K26"/>
  <c r="I26"/>
  <c r="G26"/>
  <c r="F26"/>
  <c r="R25"/>
  <c r="O25"/>
  <c r="P25" s="1"/>
  <c r="N25"/>
  <c r="K25"/>
  <c r="I25"/>
  <c r="G25"/>
  <c r="F25"/>
  <c r="R24"/>
  <c r="P24"/>
  <c r="Q24" s="1"/>
  <c r="O24"/>
  <c r="N24"/>
  <c r="K24"/>
  <c r="I24"/>
  <c r="G24"/>
  <c r="F24"/>
  <c r="R23"/>
  <c r="O23"/>
  <c r="P23" s="1"/>
  <c r="N23"/>
  <c r="K23"/>
  <c r="I23"/>
  <c r="G23"/>
  <c r="F23"/>
  <c r="R22"/>
  <c r="O22"/>
  <c r="P22" s="1"/>
  <c r="Q22" s="1"/>
  <c r="N22"/>
  <c r="K22"/>
  <c r="I22"/>
  <c r="G22"/>
  <c r="F22"/>
  <c r="R21"/>
  <c r="O21"/>
  <c r="P21" s="1"/>
  <c r="N21"/>
  <c r="K21"/>
  <c r="I21"/>
  <c r="G21"/>
  <c r="F21"/>
  <c r="R20"/>
  <c r="O20"/>
  <c r="P20" s="1"/>
  <c r="Q20" s="1"/>
  <c r="N20"/>
  <c r="K20"/>
  <c r="I20"/>
  <c r="G20"/>
  <c r="F20"/>
  <c r="R19"/>
  <c r="O19"/>
  <c r="P19" s="1"/>
  <c r="N19"/>
  <c r="K19"/>
  <c r="I19"/>
  <c r="G19"/>
  <c r="F19"/>
  <c r="R18"/>
  <c r="O18"/>
  <c r="P18" s="1"/>
  <c r="Q18" s="1"/>
  <c r="N18"/>
  <c r="K18"/>
  <c r="I18"/>
  <c r="G18"/>
  <c r="F18"/>
  <c r="R17"/>
  <c r="O17"/>
  <c r="P17" s="1"/>
  <c r="N17"/>
  <c r="K17"/>
  <c r="I17"/>
  <c r="G17"/>
  <c r="F17"/>
  <c r="R16"/>
  <c r="O16"/>
  <c r="P16" s="1"/>
  <c r="N16"/>
  <c r="K16"/>
  <c r="I16"/>
  <c r="G16"/>
  <c r="F16"/>
  <c r="R15"/>
  <c r="O15"/>
  <c r="P15" s="1"/>
  <c r="N15"/>
  <c r="K15"/>
  <c r="I15"/>
  <c r="G15"/>
  <c r="F15"/>
  <c r="R14"/>
  <c r="O14"/>
  <c r="N14"/>
  <c r="K14"/>
  <c r="I14"/>
  <c r="G14"/>
  <c r="F14"/>
  <c r="R13"/>
  <c r="O13"/>
  <c r="P13" s="1"/>
  <c r="N13"/>
  <c r="K13"/>
  <c r="I13"/>
  <c r="G13"/>
  <c r="F13"/>
  <c r="R12"/>
  <c r="O12"/>
  <c r="N12"/>
  <c r="K12"/>
  <c r="I12"/>
  <c r="G12"/>
  <c r="F12"/>
  <c r="R11"/>
  <c r="O11"/>
  <c r="P11" s="1"/>
  <c r="N11"/>
  <c r="K11"/>
  <c r="I11"/>
  <c r="G11"/>
  <c r="F11"/>
  <c r="R10"/>
  <c r="N10"/>
  <c r="O10" s="1"/>
  <c r="K10"/>
  <c r="I10"/>
  <c r="G10"/>
  <c r="F10"/>
  <c r="R9"/>
  <c r="N9"/>
  <c r="O9" s="1"/>
  <c r="P9" s="1"/>
  <c r="K9"/>
  <c r="I9"/>
  <c r="G9"/>
  <c r="F9"/>
  <c r="R8"/>
  <c r="N8"/>
  <c r="O8" s="1"/>
  <c r="K8"/>
  <c r="I8"/>
  <c r="G8"/>
  <c r="F8"/>
  <c r="R7"/>
  <c r="N7"/>
  <c r="O7" s="1"/>
  <c r="K7"/>
  <c r="I7"/>
  <c r="G7"/>
  <c r="F7"/>
  <c r="R6"/>
  <c r="N6"/>
  <c r="O6" s="1"/>
  <c r="K6"/>
  <c r="I6"/>
  <c r="G6"/>
  <c r="F6"/>
  <c r="R5"/>
  <c r="N5"/>
  <c r="O5" s="1"/>
  <c r="K5"/>
  <c r="I5"/>
  <c r="G5"/>
  <c r="F5"/>
  <c r="R4"/>
  <c r="N4"/>
  <c r="O4" s="1"/>
  <c r="K4"/>
  <c r="I4"/>
  <c r="G4"/>
  <c r="F4"/>
  <c r="S3"/>
  <c r="R3"/>
  <c r="P3"/>
  <c r="O3"/>
  <c r="N3"/>
  <c r="L3"/>
  <c r="F3"/>
  <c r="E3"/>
  <c r="T48" i="3"/>
  <c r="R35"/>
  <c r="O35"/>
  <c r="P35" s="1"/>
  <c r="N35"/>
  <c r="K35"/>
  <c r="I35"/>
  <c r="F35"/>
  <c r="G35" s="1"/>
  <c r="R34"/>
  <c r="N34"/>
  <c r="O34" s="1"/>
  <c r="K34"/>
  <c r="I34"/>
  <c r="F34"/>
  <c r="G34" s="1"/>
  <c r="R33"/>
  <c r="N33"/>
  <c r="O33" s="1"/>
  <c r="K33"/>
  <c r="I33"/>
  <c r="F33"/>
  <c r="G33" s="1"/>
  <c r="R32"/>
  <c r="N32"/>
  <c r="O32" s="1"/>
  <c r="K32"/>
  <c r="I32"/>
  <c r="F32"/>
  <c r="G32" s="1"/>
  <c r="R31"/>
  <c r="N31"/>
  <c r="O31" s="1"/>
  <c r="K31"/>
  <c r="I31"/>
  <c r="F31"/>
  <c r="G31" s="1"/>
  <c r="R30"/>
  <c r="N30"/>
  <c r="O30" s="1"/>
  <c r="K30"/>
  <c r="I30"/>
  <c r="F30"/>
  <c r="G30" s="1"/>
  <c r="R29"/>
  <c r="N29"/>
  <c r="O29" s="1"/>
  <c r="K29"/>
  <c r="I29"/>
  <c r="F29"/>
  <c r="G29" s="1"/>
  <c r="R28"/>
  <c r="N28"/>
  <c r="O28" s="1"/>
  <c r="K28"/>
  <c r="I28"/>
  <c r="F28"/>
  <c r="G28" s="1"/>
  <c r="R27"/>
  <c r="N27"/>
  <c r="O27" s="1"/>
  <c r="K27"/>
  <c r="I27"/>
  <c r="F27"/>
  <c r="G27" s="1"/>
  <c r="R26"/>
  <c r="N26"/>
  <c r="O26" s="1"/>
  <c r="K26"/>
  <c r="I26"/>
  <c r="F26"/>
  <c r="G26" s="1"/>
  <c r="R25"/>
  <c r="N25"/>
  <c r="O25" s="1"/>
  <c r="K25"/>
  <c r="I25"/>
  <c r="F25"/>
  <c r="G25" s="1"/>
  <c r="R24"/>
  <c r="N24"/>
  <c r="O24" s="1"/>
  <c r="K24"/>
  <c r="I24"/>
  <c r="F24"/>
  <c r="G24" s="1"/>
  <c r="R23"/>
  <c r="N23"/>
  <c r="O23" s="1"/>
  <c r="K23"/>
  <c r="I23"/>
  <c r="F23"/>
  <c r="G23" s="1"/>
  <c r="R22"/>
  <c r="N22"/>
  <c r="O22" s="1"/>
  <c r="K22"/>
  <c r="I22"/>
  <c r="F22"/>
  <c r="G22" s="1"/>
  <c r="R21"/>
  <c r="N21"/>
  <c r="O21" s="1"/>
  <c r="K21"/>
  <c r="I21"/>
  <c r="F21"/>
  <c r="G21" s="1"/>
  <c r="R20"/>
  <c r="N20"/>
  <c r="O20" s="1"/>
  <c r="K20"/>
  <c r="I20"/>
  <c r="F20"/>
  <c r="G20" s="1"/>
  <c r="R19"/>
  <c r="N19"/>
  <c r="O19" s="1"/>
  <c r="K19"/>
  <c r="I19"/>
  <c r="F19"/>
  <c r="G19" s="1"/>
  <c r="R18"/>
  <c r="N18"/>
  <c r="O18" s="1"/>
  <c r="K18"/>
  <c r="I18"/>
  <c r="F18"/>
  <c r="G18" s="1"/>
  <c r="R17"/>
  <c r="N17"/>
  <c r="O17" s="1"/>
  <c r="K17"/>
  <c r="I17"/>
  <c r="F17"/>
  <c r="G17" s="1"/>
  <c r="R16"/>
  <c r="N16"/>
  <c r="O16" s="1"/>
  <c r="K16"/>
  <c r="I16"/>
  <c r="F16"/>
  <c r="G16" s="1"/>
  <c r="R15"/>
  <c r="N15"/>
  <c r="O15" s="1"/>
  <c r="K15"/>
  <c r="I15"/>
  <c r="F15"/>
  <c r="G15" s="1"/>
  <c r="R14"/>
  <c r="N14"/>
  <c r="O14" s="1"/>
  <c r="K14"/>
  <c r="I14"/>
  <c r="F14"/>
  <c r="G14" s="1"/>
  <c r="R13"/>
  <c r="N13"/>
  <c r="O13" s="1"/>
  <c r="K13"/>
  <c r="I13"/>
  <c r="F13"/>
  <c r="G13" s="1"/>
  <c r="R12"/>
  <c r="N12"/>
  <c r="O12" s="1"/>
  <c r="K12"/>
  <c r="I12"/>
  <c r="F12"/>
  <c r="G12" s="1"/>
  <c r="R11"/>
  <c r="N11"/>
  <c r="O11" s="1"/>
  <c r="K11"/>
  <c r="I11"/>
  <c r="F11"/>
  <c r="G11" s="1"/>
  <c r="R10"/>
  <c r="N10"/>
  <c r="O10" s="1"/>
  <c r="K10"/>
  <c r="I10"/>
  <c r="F10"/>
  <c r="G10" s="1"/>
  <c r="R9"/>
  <c r="N9"/>
  <c r="O9" s="1"/>
  <c r="K9"/>
  <c r="I9"/>
  <c r="F9"/>
  <c r="G9" s="1"/>
  <c r="R8"/>
  <c r="N8"/>
  <c r="O8" s="1"/>
  <c r="K8"/>
  <c r="I8"/>
  <c r="F8"/>
  <c r="G8" s="1"/>
  <c r="R7"/>
  <c r="N7"/>
  <c r="O7" s="1"/>
  <c r="K7"/>
  <c r="I7"/>
  <c r="F7"/>
  <c r="G7" s="1"/>
  <c r="R6"/>
  <c r="N6"/>
  <c r="O6" s="1"/>
  <c r="K6"/>
  <c r="I6"/>
  <c r="F6"/>
  <c r="G6" s="1"/>
  <c r="R5"/>
  <c r="N5"/>
  <c r="O5" s="1"/>
  <c r="K5"/>
  <c r="I5"/>
  <c r="F5"/>
  <c r="G5" s="1"/>
  <c r="R4"/>
  <c r="N4"/>
  <c r="O4" s="1"/>
  <c r="K4"/>
  <c r="K38" s="1"/>
  <c r="I4"/>
  <c r="I37" s="1"/>
  <c r="F4"/>
  <c r="G4" s="1"/>
  <c r="S3"/>
  <c r="R3"/>
  <c r="P3"/>
  <c r="O3"/>
  <c r="N3"/>
  <c r="L3"/>
  <c r="F3"/>
  <c r="E3"/>
  <c r="T48" i="2"/>
  <c r="R35"/>
  <c r="N35"/>
  <c r="O35" s="1"/>
  <c r="K35"/>
  <c r="I35"/>
  <c r="F35"/>
  <c r="G35" s="1"/>
  <c r="R34"/>
  <c r="N34"/>
  <c r="O34" s="1"/>
  <c r="K34"/>
  <c r="I34"/>
  <c r="F34"/>
  <c r="G34" s="1"/>
  <c r="R33"/>
  <c r="N33"/>
  <c r="O33" s="1"/>
  <c r="K33"/>
  <c r="I33"/>
  <c r="F33"/>
  <c r="G33" s="1"/>
  <c r="R32"/>
  <c r="N32"/>
  <c r="O32" s="1"/>
  <c r="K32"/>
  <c r="I32"/>
  <c r="F32"/>
  <c r="G32" s="1"/>
  <c r="R31"/>
  <c r="N31"/>
  <c r="O31" s="1"/>
  <c r="K31"/>
  <c r="I31"/>
  <c r="F31"/>
  <c r="G31" s="1"/>
  <c r="R30"/>
  <c r="N30"/>
  <c r="O30" s="1"/>
  <c r="K30"/>
  <c r="I30"/>
  <c r="F30"/>
  <c r="G30" s="1"/>
  <c r="R29"/>
  <c r="N29"/>
  <c r="O29" s="1"/>
  <c r="K29"/>
  <c r="I29"/>
  <c r="F29"/>
  <c r="G29" s="1"/>
  <c r="R28"/>
  <c r="N28"/>
  <c r="O28" s="1"/>
  <c r="K28"/>
  <c r="I28"/>
  <c r="F28"/>
  <c r="G28" s="1"/>
  <c r="R27"/>
  <c r="N27"/>
  <c r="O27" s="1"/>
  <c r="K27"/>
  <c r="I27"/>
  <c r="F27"/>
  <c r="G27" s="1"/>
  <c r="R26"/>
  <c r="N26"/>
  <c r="O26" s="1"/>
  <c r="K26"/>
  <c r="I26"/>
  <c r="F26"/>
  <c r="G26" s="1"/>
  <c r="R25"/>
  <c r="N25"/>
  <c r="O25" s="1"/>
  <c r="K25"/>
  <c r="I25"/>
  <c r="F25"/>
  <c r="G25" s="1"/>
  <c r="R24"/>
  <c r="N24"/>
  <c r="O24" s="1"/>
  <c r="K24"/>
  <c r="I24"/>
  <c r="F24"/>
  <c r="G24" s="1"/>
  <c r="R23"/>
  <c r="N23"/>
  <c r="O23" s="1"/>
  <c r="K23"/>
  <c r="I23"/>
  <c r="F23"/>
  <c r="G23" s="1"/>
  <c r="R22"/>
  <c r="N22"/>
  <c r="O22" s="1"/>
  <c r="K22"/>
  <c r="I22"/>
  <c r="F22"/>
  <c r="G22" s="1"/>
  <c r="R21"/>
  <c r="N21"/>
  <c r="O21" s="1"/>
  <c r="K21"/>
  <c r="I21"/>
  <c r="F21"/>
  <c r="G21" s="1"/>
  <c r="R20"/>
  <c r="N20"/>
  <c r="O20" s="1"/>
  <c r="K20"/>
  <c r="I20"/>
  <c r="F20"/>
  <c r="G20" s="1"/>
  <c r="R19"/>
  <c r="N19"/>
  <c r="O19" s="1"/>
  <c r="K19"/>
  <c r="I19"/>
  <c r="F19"/>
  <c r="G19" s="1"/>
  <c r="R18"/>
  <c r="N18"/>
  <c r="O18" s="1"/>
  <c r="K18"/>
  <c r="I18"/>
  <c r="F18"/>
  <c r="G18" s="1"/>
  <c r="R17"/>
  <c r="N17"/>
  <c r="O17" s="1"/>
  <c r="K17"/>
  <c r="I17"/>
  <c r="F17"/>
  <c r="G17" s="1"/>
  <c r="R16"/>
  <c r="N16"/>
  <c r="O16" s="1"/>
  <c r="K16"/>
  <c r="I16"/>
  <c r="F16"/>
  <c r="G16" s="1"/>
  <c r="R15"/>
  <c r="N15"/>
  <c r="O15" s="1"/>
  <c r="K15"/>
  <c r="I15"/>
  <c r="F15"/>
  <c r="G15" s="1"/>
  <c r="R14"/>
  <c r="N14"/>
  <c r="O14" s="1"/>
  <c r="K14"/>
  <c r="I14"/>
  <c r="F14"/>
  <c r="G14" s="1"/>
  <c r="R13"/>
  <c r="N13"/>
  <c r="O13" s="1"/>
  <c r="K13"/>
  <c r="I13"/>
  <c r="F13"/>
  <c r="G13" s="1"/>
  <c r="R12"/>
  <c r="N12"/>
  <c r="O12" s="1"/>
  <c r="K12"/>
  <c r="I12"/>
  <c r="F12"/>
  <c r="G12" s="1"/>
  <c r="R11"/>
  <c r="N11"/>
  <c r="O11" s="1"/>
  <c r="K11"/>
  <c r="I11"/>
  <c r="F11"/>
  <c r="G11" s="1"/>
  <c r="R10"/>
  <c r="N10"/>
  <c r="O10" s="1"/>
  <c r="K10"/>
  <c r="I10"/>
  <c r="F10"/>
  <c r="G10" s="1"/>
  <c r="R9"/>
  <c r="N9"/>
  <c r="O9" s="1"/>
  <c r="K9"/>
  <c r="I9"/>
  <c r="F9"/>
  <c r="G9" s="1"/>
  <c r="R8"/>
  <c r="N8"/>
  <c r="O8" s="1"/>
  <c r="K8"/>
  <c r="I8"/>
  <c r="F8"/>
  <c r="G8" s="1"/>
  <c r="R7"/>
  <c r="N7"/>
  <c r="O7" s="1"/>
  <c r="K7"/>
  <c r="I7"/>
  <c r="F7"/>
  <c r="G7" s="1"/>
  <c r="R6"/>
  <c r="N6"/>
  <c r="O6" s="1"/>
  <c r="K6"/>
  <c r="I6"/>
  <c r="F6"/>
  <c r="G6" s="1"/>
  <c r="R5"/>
  <c r="N5"/>
  <c r="O5" s="1"/>
  <c r="K5"/>
  <c r="I5"/>
  <c r="F5"/>
  <c r="G5" s="1"/>
  <c r="R4"/>
  <c r="N4"/>
  <c r="O4" s="1"/>
  <c r="K4"/>
  <c r="I4"/>
  <c r="F4"/>
  <c r="G4" s="1"/>
  <c r="S3"/>
  <c r="R3"/>
  <c r="P3"/>
  <c r="O3"/>
  <c r="N3"/>
  <c r="L3"/>
  <c r="F3"/>
  <c r="E3"/>
  <c r="I19" i="1"/>
  <c r="G19"/>
  <c r="E19"/>
  <c r="C19"/>
  <c r="U33" i="2"/>
  <c r="U31"/>
  <c r="U29"/>
  <c r="U27"/>
  <c r="U25"/>
  <c r="U19"/>
  <c r="U28"/>
  <c r="U26"/>
  <c r="U18"/>
  <c r="U32"/>
  <c r="U21"/>
  <c r="U30"/>
  <c r="U24"/>
  <c r="U22"/>
  <c r="U20"/>
  <c r="U34"/>
  <c r="U23"/>
  <c r="Q35" i="4" l="1"/>
  <c r="S35" s="1"/>
  <c r="T35" s="1"/>
  <c r="U35" s="1"/>
  <c r="Q27"/>
  <c r="S27" s="1"/>
  <c r="T27" s="1"/>
  <c r="U27" s="1"/>
  <c r="Q14"/>
  <c r="P14"/>
  <c r="Q16"/>
  <c r="Q33"/>
  <c r="S33" s="1"/>
  <c r="T33" s="1"/>
  <c r="U33" s="1"/>
  <c r="Q31"/>
  <c r="S31" s="1"/>
  <c r="T31" s="1"/>
  <c r="U31" s="1"/>
  <c r="S29"/>
  <c r="P12"/>
  <c r="G37" i="2"/>
  <c r="G38"/>
  <c r="I37" i="8"/>
  <c r="K37"/>
  <c r="Q11" i="5"/>
  <c r="S11" s="1"/>
  <c r="T11" s="1"/>
  <c r="P11"/>
  <c r="Q9"/>
  <c r="S9" s="1"/>
  <c r="T9" s="1"/>
  <c r="P9"/>
  <c r="Q7"/>
  <c r="S7" s="1"/>
  <c r="T7" s="1"/>
  <c r="P7"/>
  <c r="Q5"/>
  <c r="S5" s="1"/>
  <c r="T5" s="1"/>
  <c r="P8" i="4"/>
  <c r="Q8" s="1"/>
  <c r="P6"/>
  <c r="Q6" s="1"/>
  <c r="P4"/>
  <c r="Q10"/>
  <c r="S10" s="1"/>
  <c r="T10" s="1"/>
  <c r="P10"/>
  <c r="I38" i="6"/>
  <c r="K38" i="4"/>
  <c r="I38"/>
  <c r="K38" i="6"/>
  <c r="G37" i="4"/>
  <c r="G38" i="5"/>
  <c r="P26" i="2"/>
  <c r="Q26" s="1"/>
  <c r="P11" i="3"/>
  <c r="P18" i="7"/>
  <c r="P34"/>
  <c r="P23" i="8"/>
  <c r="Q23" s="1"/>
  <c r="Q29" i="2"/>
  <c r="P29"/>
  <c r="P6" i="3"/>
  <c r="Q6"/>
  <c r="P14"/>
  <c r="P22"/>
  <c r="Q22"/>
  <c r="P30"/>
  <c r="Q21" i="4"/>
  <c r="S21" s="1"/>
  <c r="T21" s="1"/>
  <c r="U21" s="1"/>
  <c r="P7" i="8"/>
  <c r="P11"/>
  <c r="Q11"/>
  <c r="P15"/>
  <c r="P19"/>
  <c r="Q19"/>
  <c r="P29"/>
  <c r="P27" i="3"/>
  <c r="Q19" i="4"/>
  <c r="S19" s="1"/>
  <c r="T19" s="1"/>
  <c r="U19" s="1"/>
  <c r="P10" i="7"/>
  <c r="P30"/>
  <c r="Q30"/>
  <c r="P8" i="2"/>
  <c r="P16"/>
  <c r="Q16" s="1"/>
  <c r="P24"/>
  <c r="P32"/>
  <c r="Q32" s="1"/>
  <c r="P9" i="3"/>
  <c r="P17"/>
  <c r="Q17"/>
  <c r="P25"/>
  <c r="P33"/>
  <c r="Q33"/>
  <c r="P7" i="4"/>
  <c r="Q23"/>
  <c r="S23" s="1"/>
  <c r="T23" s="1"/>
  <c r="U23" s="1"/>
  <c r="P7" i="7"/>
  <c r="P11"/>
  <c r="Q11"/>
  <c r="P15"/>
  <c r="P19"/>
  <c r="Q19"/>
  <c r="P23"/>
  <c r="P27"/>
  <c r="Q27"/>
  <c r="P31"/>
  <c r="P35"/>
  <c r="Q35"/>
  <c r="P35" i="8"/>
  <c r="S12" i="5"/>
  <c r="T12" s="1"/>
  <c r="U12" s="1"/>
  <c r="S34" i="6"/>
  <c r="T34" s="1"/>
  <c r="U34" s="1"/>
  <c r="P18" i="2"/>
  <c r="Q18" s="1"/>
  <c r="P14" i="7"/>
  <c r="P5" i="2"/>
  <c r="P21"/>
  <c r="Q21" s="1"/>
  <c r="Q11"/>
  <c r="P11"/>
  <c r="P19"/>
  <c r="Q27"/>
  <c r="P27"/>
  <c r="P35"/>
  <c r="Q35" s="1"/>
  <c r="P4" i="3"/>
  <c r="Q4" s="1"/>
  <c r="P12"/>
  <c r="P20"/>
  <c r="P28"/>
  <c r="Q28"/>
  <c r="Q9" i="4"/>
  <c r="S9" s="1"/>
  <c r="T9" s="1"/>
  <c r="S25"/>
  <c r="T25" s="1"/>
  <c r="U25" s="1"/>
  <c r="Q25"/>
  <c r="P4" i="8"/>
  <c r="P8"/>
  <c r="Q8" s="1"/>
  <c r="P12"/>
  <c r="P16"/>
  <c r="P20"/>
  <c r="P25"/>
  <c r="Q25"/>
  <c r="P22" i="7"/>
  <c r="Q22" s="1"/>
  <c r="P6" i="2"/>
  <c r="P14"/>
  <c r="P22"/>
  <c r="Q22" s="1"/>
  <c r="P30"/>
  <c r="P7" i="3"/>
  <c r="P15"/>
  <c r="P23"/>
  <c r="Q23"/>
  <c r="P31"/>
  <c r="Q31" s="1"/>
  <c r="Q11" i="4"/>
  <c r="S11" s="1"/>
  <c r="T11" s="1"/>
  <c r="U11" s="1"/>
  <c r="P4" i="7"/>
  <c r="P8"/>
  <c r="Q8"/>
  <c r="P12"/>
  <c r="Q12" s="1"/>
  <c r="P16"/>
  <c r="P20"/>
  <c r="P24"/>
  <c r="Q24"/>
  <c r="P28"/>
  <c r="Q28" s="1"/>
  <c r="P32"/>
  <c r="P31" i="8"/>
  <c r="S8" i="5"/>
  <c r="T8" s="1"/>
  <c r="S18"/>
  <c r="S20"/>
  <c r="T20" s="1"/>
  <c r="U20" s="1"/>
  <c r="P6" i="7"/>
  <c r="Q6"/>
  <c r="Q13" i="2"/>
  <c r="P13"/>
  <c r="Q9"/>
  <c r="P9"/>
  <c r="P17"/>
  <c r="P25"/>
  <c r="Q25" s="1"/>
  <c r="P33"/>
  <c r="Q33" s="1"/>
  <c r="P10" i="3"/>
  <c r="P18"/>
  <c r="P26"/>
  <c r="Q26"/>
  <c r="P34"/>
  <c r="Q34" s="1"/>
  <c r="Q13" i="4"/>
  <c r="S13" s="1"/>
  <c r="T13" s="1"/>
  <c r="U13" s="1"/>
  <c r="P5" i="8"/>
  <c r="P9"/>
  <c r="Q9" s="1"/>
  <c r="P13"/>
  <c r="Q13" s="1"/>
  <c r="P17"/>
  <c r="P21"/>
  <c r="T18" i="5"/>
  <c r="U18" s="1"/>
  <c r="Q29" i="6"/>
  <c r="P19" i="3"/>
  <c r="P4" i="2"/>
  <c r="Q4" s="1"/>
  <c r="P12"/>
  <c r="P20"/>
  <c r="Q20" s="1"/>
  <c r="P28"/>
  <c r="G37" i="3"/>
  <c r="G38"/>
  <c r="P5"/>
  <c r="P13"/>
  <c r="P21"/>
  <c r="Q21"/>
  <c r="P29"/>
  <c r="Q29" s="1"/>
  <c r="Q15" i="4"/>
  <c r="S15" s="1"/>
  <c r="T15" s="1"/>
  <c r="U15" s="1"/>
  <c r="P5" i="7"/>
  <c r="P9"/>
  <c r="Q9"/>
  <c r="P13"/>
  <c r="Q13" s="1"/>
  <c r="P17"/>
  <c r="P21"/>
  <c r="P25"/>
  <c r="Q25"/>
  <c r="P29"/>
  <c r="P33"/>
  <c r="P27" i="8"/>
  <c r="S16" i="4"/>
  <c r="T16" s="1"/>
  <c r="U16" s="1"/>
  <c r="T29"/>
  <c r="U29" s="1"/>
  <c r="P10" i="2"/>
  <c r="Q10" s="1"/>
  <c r="P34"/>
  <c r="P5" i="4"/>
  <c r="Q5" s="1"/>
  <c r="P26" i="7"/>
  <c r="P7" i="2"/>
  <c r="Q15"/>
  <c r="P15"/>
  <c r="P23"/>
  <c r="Q23" s="1"/>
  <c r="P31"/>
  <c r="P8" i="3"/>
  <c r="Q8"/>
  <c r="P16"/>
  <c r="P24"/>
  <c r="Q24"/>
  <c r="P32"/>
  <c r="Q17" i="4"/>
  <c r="S17" s="1"/>
  <c r="T17" s="1"/>
  <c r="U17" s="1"/>
  <c r="P6" i="8"/>
  <c r="P10"/>
  <c r="Q10"/>
  <c r="P14"/>
  <c r="P18"/>
  <c r="Q18"/>
  <c r="P33"/>
  <c r="S35" i="3"/>
  <c r="T35" s="1"/>
  <c r="U35" s="1"/>
  <c r="T13" i="5"/>
  <c r="U13" s="1"/>
  <c r="Q15" i="6"/>
  <c r="I38" i="3"/>
  <c r="G38" i="4"/>
  <c r="P5" i="6"/>
  <c r="Q5" s="1"/>
  <c r="P7"/>
  <c r="Q7" s="1"/>
  <c r="P9"/>
  <c r="P11"/>
  <c r="P13"/>
  <c r="P15"/>
  <c r="P17"/>
  <c r="Q17" s="1"/>
  <c r="P19"/>
  <c r="Q19" s="1"/>
  <c r="P21"/>
  <c r="P23"/>
  <c r="Q23" s="1"/>
  <c r="P25"/>
  <c r="Q25" s="1"/>
  <c r="P27"/>
  <c r="P29"/>
  <c r="P31"/>
  <c r="P33"/>
  <c r="P35"/>
  <c r="K37"/>
  <c r="I37" i="7"/>
  <c r="G37" i="8"/>
  <c r="K37" i="5"/>
  <c r="I37" i="6"/>
  <c r="G37" i="7"/>
  <c r="Q22" i="8"/>
  <c r="S22" s="1"/>
  <c r="T22" s="1"/>
  <c r="U22" s="1"/>
  <c r="Q24"/>
  <c r="S24" s="1"/>
  <c r="T24" s="1"/>
  <c r="U24" s="1"/>
  <c r="Q26"/>
  <c r="S26" s="1"/>
  <c r="T26" s="1"/>
  <c r="U26" s="1"/>
  <c r="Q28"/>
  <c r="S28" s="1"/>
  <c r="T28" s="1"/>
  <c r="U28" s="1"/>
  <c r="Q30"/>
  <c r="S30" s="1"/>
  <c r="T30" s="1"/>
  <c r="U30" s="1"/>
  <c r="Q32"/>
  <c r="S32" s="1"/>
  <c r="T32" s="1"/>
  <c r="U32" s="1"/>
  <c r="Q34"/>
  <c r="S34" s="1"/>
  <c r="T34" s="1"/>
  <c r="U34" s="1"/>
  <c r="Q35" i="3"/>
  <c r="K37" i="4"/>
  <c r="I37" i="5"/>
  <c r="G37" i="6"/>
  <c r="K38" i="8"/>
  <c r="K37" i="3"/>
  <c r="S18" i="4"/>
  <c r="T18" s="1"/>
  <c r="U18" s="1"/>
  <c r="S20"/>
  <c r="T20" s="1"/>
  <c r="U20" s="1"/>
  <c r="S22"/>
  <c r="T22" s="1"/>
  <c r="U22" s="1"/>
  <c r="S24"/>
  <c r="T24" s="1"/>
  <c r="U24" s="1"/>
  <c r="S26"/>
  <c r="T26" s="1"/>
  <c r="U26" s="1"/>
  <c r="S28"/>
  <c r="T28" s="1"/>
  <c r="U28" s="1"/>
  <c r="S30"/>
  <c r="T30" s="1"/>
  <c r="U30" s="1"/>
  <c r="S32"/>
  <c r="T32" s="1"/>
  <c r="U32" s="1"/>
  <c r="S34"/>
  <c r="T34" s="1"/>
  <c r="U34" s="1"/>
  <c r="I37"/>
  <c r="G37" i="5"/>
  <c r="Q4" i="6"/>
  <c r="S4" s="1"/>
  <c r="Q6"/>
  <c r="S6" s="1"/>
  <c r="T6" s="1"/>
  <c r="Q8"/>
  <c r="S8" s="1"/>
  <c r="T8" s="1"/>
  <c r="U8" s="1"/>
  <c r="Q10"/>
  <c r="S10" s="1"/>
  <c r="T10" s="1"/>
  <c r="U10" s="1"/>
  <c r="Q12"/>
  <c r="S12" s="1"/>
  <c r="T12" s="1"/>
  <c r="U12" s="1"/>
  <c r="Q14"/>
  <c r="S14" s="1"/>
  <c r="T14" s="1"/>
  <c r="U14" s="1"/>
  <c r="Q16"/>
  <c r="S16" s="1"/>
  <c r="T16" s="1"/>
  <c r="U16" s="1"/>
  <c r="Q18"/>
  <c r="S18" s="1"/>
  <c r="T18" s="1"/>
  <c r="U18" s="1"/>
  <c r="Q20"/>
  <c r="S20" s="1"/>
  <c r="T20" s="1"/>
  <c r="U20" s="1"/>
  <c r="Q22"/>
  <c r="S22" s="1"/>
  <c r="T22" s="1"/>
  <c r="U22" s="1"/>
  <c r="Q24"/>
  <c r="S24" s="1"/>
  <c r="T24" s="1"/>
  <c r="U24" s="1"/>
  <c r="Q26"/>
  <c r="S26" s="1"/>
  <c r="T26" s="1"/>
  <c r="U26" s="1"/>
  <c r="Q28"/>
  <c r="S28" s="1"/>
  <c r="T28" s="1"/>
  <c r="U28" s="1"/>
  <c r="Q30"/>
  <c r="S30" s="1"/>
  <c r="T30" s="1"/>
  <c r="U30" s="1"/>
  <c r="Q32"/>
  <c r="S32" s="1"/>
  <c r="T32" s="1"/>
  <c r="U32" s="1"/>
  <c r="Q34"/>
  <c r="K38" i="7"/>
  <c r="I38" i="8"/>
  <c r="Q4" i="5"/>
  <c r="S4" s="1"/>
  <c r="Q6"/>
  <c r="S6" s="1"/>
  <c r="T6" s="1"/>
  <c r="Q8"/>
  <c r="Q10"/>
  <c r="S10" s="1"/>
  <c r="T10" s="1"/>
  <c r="Q12"/>
  <c r="Q14"/>
  <c r="S14" s="1"/>
  <c r="T14" s="1"/>
  <c r="U14" s="1"/>
  <c r="Q16"/>
  <c r="S16" s="1"/>
  <c r="T16" s="1"/>
  <c r="U16" s="1"/>
  <c r="G38" i="8"/>
  <c r="G38" i="7"/>
  <c r="S12" i="4" l="1"/>
  <c r="T12" s="1"/>
  <c r="U12" s="1"/>
  <c r="Q12"/>
  <c r="S14"/>
  <c r="T14" s="1"/>
  <c r="U14" s="1"/>
  <c r="S8"/>
  <c r="T8" s="1"/>
  <c r="S6"/>
  <c r="T6" s="1"/>
  <c r="S4"/>
  <c r="T4" s="1"/>
  <c r="Q4"/>
  <c r="T4" i="6"/>
  <c r="S38" i="5"/>
  <c r="S37"/>
  <c r="T4"/>
  <c r="S30" i="2"/>
  <c r="T30" s="1"/>
  <c r="S12" i="8"/>
  <c r="T12" s="1"/>
  <c r="U12" s="1"/>
  <c r="S27" i="6"/>
  <c r="T27" s="1"/>
  <c r="U27" s="1"/>
  <c r="S16" i="3"/>
  <c r="T16" s="1"/>
  <c r="U16" s="1"/>
  <c r="Q29" i="7"/>
  <c r="S29" s="1"/>
  <c r="T29" s="1"/>
  <c r="U29" s="1"/>
  <c r="S13" i="2"/>
  <c r="T13" s="1"/>
  <c r="U13" s="1"/>
  <c r="Q30"/>
  <c r="Q12" i="8"/>
  <c r="S11" i="2"/>
  <c r="T11" s="1"/>
  <c r="U11" s="1"/>
  <c r="S9" i="3"/>
  <c r="T9" s="1"/>
  <c r="U9" s="1"/>
  <c r="S27"/>
  <c r="T27" s="1"/>
  <c r="U27" s="1"/>
  <c r="S13" i="7"/>
  <c r="T13" s="1"/>
  <c r="U13" s="1"/>
  <c r="S28"/>
  <c r="T28" s="1"/>
  <c r="U28" s="1"/>
  <c r="S4" i="3"/>
  <c r="S29" i="6"/>
  <c r="T29" s="1"/>
  <c r="U29" s="1"/>
  <c r="Q33" i="8"/>
  <c r="S33" s="1"/>
  <c r="T33" s="1"/>
  <c r="U33" s="1"/>
  <c r="Q6"/>
  <c r="S6" s="1"/>
  <c r="T6" s="1"/>
  <c r="Q16" i="3"/>
  <c r="S15" i="2"/>
  <c r="T15" s="1"/>
  <c r="U15" s="1"/>
  <c r="Q34"/>
  <c r="S34" s="1"/>
  <c r="T34" s="1"/>
  <c r="S33" i="7"/>
  <c r="T33" s="1"/>
  <c r="U33" s="1"/>
  <c r="S17"/>
  <c r="T17" s="1"/>
  <c r="U17" s="1"/>
  <c r="S5" i="3"/>
  <c r="T5" s="1"/>
  <c r="U5" s="1"/>
  <c r="Q12" i="2"/>
  <c r="S12" s="1"/>
  <c r="T12" s="1"/>
  <c r="U12" s="1"/>
  <c r="S16" i="7"/>
  <c r="T16" s="1"/>
  <c r="U16" s="1"/>
  <c r="S7" i="3"/>
  <c r="T7" s="1"/>
  <c r="U7" s="1"/>
  <c r="Q31" i="7"/>
  <c r="S31" s="1"/>
  <c r="T31" s="1"/>
  <c r="U31" s="1"/>
  <c r="Q15"/>
  <c r="S15" s="1"/>
  <c r="T15" s="1"/>
  <c r="U15" s="1"/>
  <c r="Q7" i="4"/>
  <c r="S7" s="1"/>
  <c r="T7" s="1"/>
  <c r="Q9" i="3"/>
  <c r="Q8" i="2"/>
  <c r="S8" s="1"/>
  <c r="T8" s="1"/>
  <c r="U8" s="1"/>
  <c r="Q27" i="3"/>
  <c r="Q29" i="8"/>
  <c r="S29" s="1"/>
  <c r="T29" s="1"/>
  <c r="U29" s="1"/>
  <c r="Q7"/>
  <c r="S7" s="1"/>
  <c r="T7" s="1"/>
  <c r="Q14" i="3"/>
  <c r="S14" s="1"/>
  <c r="T14" s="1"/>
  <c r="U14" s="1"/>
  <c r="S11"/>
  <c r="T11" s="1"/>
  <c r="U11" s="1"/>
  <c r="S34"/>
  <c r="T34" s="1"/>
  <c r="U34" s="1"/>
  <c r="S31"/>
  <c r="T31" s="1"/>
  <c r="U31" s="1"/>
  <c r="S26" i="2"/>
  <c r="T26" s="1"/>
  <c r="S15" i="6"/>
  <c r="T15" s="1"/>
  <c r="U15" s="1"/>
  <c r="S10" i="8"/>
  <c r="T10" s="1"/>
  <c r="U10" s="1"/>
  <c r="S24" i="3"/>
  <c r="T24" s="1"/>
  <c r="U24" s="1"/>
  <c r="S23" i="2"/>
  <c r="T23" s="1"/>
  <c r="S5" i="4"/>
  <c r="T5" s="1"/>
  <c r="Q33" i="7"/>
  <c r="Q17"/>
  <c r="Q5" i="3"/>
  <c r="S20" i="2"/>
  <c r="T20" s="1"/>
  <c r="Q17" i="8"/>
  <c r="S17" s="1"/>
  <c r="T17" s="1"/>
  <c r="U17" s="1"/>
  <c r="Q10" i="3"/>
  <c r="S10" s="1"/>
  <c r="T10" s="1"/>
  <c r="U10" s="1"/>
  <c r="S9" i="2"/>
  <c r="T9" s="1"/>
  <c r="U9" s="1"/>
  <c r="Q32" i="7"/>
  <c r="S32" s="1"/>
  <c r="T32" s="1"/>
  <c r="U32" s="1"/>
  <c r="Q16"/>
  <c r="Q7" i="3"/>
  <c r="Q6" i="2"/>
  <c r="S6" s="1"/>
  <c r="T6" s="1"/>
  <c r="Q27" i="6"/>
  <c r="Q16" i="8"/>
  <c r="S16" s="1"/>
  <c r="T16" s="1"/>
  <c r="U16" s="1"/>
  <c r="Q12" i="3"/>
  <c r="S12" s="1"/>
  <c r="T12" s="1"/>
  <c r="U12" s="1"/>
  <c r="Q19" i="2"/>
  <c r="S19" s="1"/>
  <c r="T19" s="1"/>
  <c r="Q14" i="7"/>
  <c r="S14" s="1"/>
  <c r="T14" s="1"/>
  <c r="U14" s="1"/>
  <c r="S35"/>
  <c r="T35" s="1"/>
  <c r="U35" s="1"/>
  <c r="S19"/>
  <c r="T19" s="1"/>
  <c r="U19" s="1"/>
  <c r="S17" i="3"/>
  <c r="T17" s="1"/>
  <c r="U17" s="1"/>
  <c r="S16" i="2"/>
  <c r="T16" s="1"/>
  <c r="U16" s="1"/>
  <c r="S11" i="8"/>
  <c r="T11" s="1"/>
  <c r="U11" s="1"/>
  <c r="S22" i="3"/>
  <c r="T22" s="1"/>
  <c r="U22" s="1"/>
  <c r="Q11"/>
  <c r="S33" i="2"/>
  <c r="T33" s="1"/>
  <c r="S12" i="7"/>
  <c r="T12" s="1"/>
  <c r="U12" s="1"/>
  <c r="S5"/>
  <c r="T5" s="1"/>
  <c r="U5" s="1"/>
  <c r="S13" i="3"/>
  <c r="T13" s="1"/>
  <c r="U13" s="1"/>
  <c r="Q13" i="6"/>
  <c r="S13" s="1"/>
  <c r="T13" s="1"/>
  <c r="U13" s="1"/>
  <c r="S20" i="7"/>
  <c r="T20" s="1"/>
  <c r="U20" s="1"/>
  <c r="S4"/>
  <c r="S15" i="3"/>
  <c r="T15" s="1"/>
  <c r="U15" s="1"/>
  <c r="S13" i="8"/>
  <c r="T13" s="1"/>
  <c r="U13" s="1"/>
  <c r="S17" i="6"/>
  <c r="T17" s="1"/>
  <c r="U17" s="1"/>
  <c r="S19"/>
  <c r="T19" s="1"/>
  <c r="U19" s="1"/>
  <c r="Q27" i="8"/>
  <c r="S27" s="1"/>
  <c r="T27" s="1"/>
  <c r="U27" s="1"/>
  <c r="Q21" i="7"/>
  <c r="S21" s="1"/>
  <c r="T21" s="1"/>
  <c r="U21" s="1"/>
  <c r="Q5"/>
  <c r="Q13" i="3"/>
  <c r="S19"/>
  <c r="T19" s="1"/>
  <c r="U19" s="1"/>
  <c r="Q21" i="8"/>
  <c r="S21" s="1"/>
  <c r="T21" s="1"/>
  <c r="U21" s="1"/>
  <c r="Q5"/>
  <c r="S5" s="1"/>
  <c r="T5" s="1"/>
  <c r="Q18" i="3"/>
  <c r="S18" s="1"/>
  <c r="T18" s="1"/>
  <c r="U18" s="1"/>
  <c r="Q17" i="2"/>
  <c r="S17" s="1"/>
  <c r="T17" s="1"/>
  <c r="U17" s="1"/>
  <c r="Q31" i="8"/>
  <c r="S31" s="1"/>
  <c r="T31" s="1"/>
  <c r="U31" s="1"/>
  <c r="Q20" i="7"/>
  <c r="Q4"/>
  <c r="Q15" i="3"/>
  <c r="Q14" i="2"/>
  <c r="S14" s="1"/>
  <c r="T14" s="1"/>
  <c r="U14" s="1"/>
  <c r="Q35" i="6"/>
  <c r="S35" s="1"/>
  <c r="T35" s="1"/>
  <c r="U35" s="1"/>
  <c r="Q20" i="8"/>
  <c r="S20" s="1"/>
  <c r="T20" s="1"/>
  <c r="U20" s="1"/>
  <c r="Q4"/>
  <c r="S4" s="1"/>
  <c r="Q20" i="3"/>
  <c r="S20" s="1"/>
  <c r="T20" s="1"/>
  <c r="U20" s="1"/>
  <c r="S27" i="2"/>
  <c r="T27" s="1"/>
  <c r="Q5"/>
  <c r="S5" s="1"/>
  <c r="T5" s="1"/>
  <c r="S35" i="8"/>
  <c r="T35" s="1"/>
  <c r="U35" s="1"/>
  <c r="S23" i="7"/>
  <c r="T23" s="1"/>
  <c r="U23" s="1"/>
  <c r="S7"/>
  <c r="T7" s="1"/>
  <c r="U7" s="1"/>
  <c r="Q33" i="6"/>
  <c r="S33" s="1"/>
  <c r="T33" s="1"/>
  <c r="U33" s="1"/>
  <c r="S30" i="3"/>
  <c r="T30" s="1"/>
  <c r="U30" s="1"/>
  <c r="Q18" i="7"/>
  <c r="S18" s="1"/>
  <c r="T18" s="1"/>
  <c r="U18" s="1"/>
  <c r="S29" i="3"/>
  <c r="T29" s="1"/>
  <c r="U29" s="1"/>
  <c r="S18" i="2"/>
  <c r="T18" s="1"/>
  <c r="S5" i="6"/>
  <c r="T5" s="1"/>
  <c r="Q31"/>
  <c r="S31" s="1"/>
  <c r="T31" s="1"/>
  <c r="U31" s="1"/>
  <c r="Q14" i="8"/>
  <c r="S14" s="1"/>
  <c r="T14" s="1"/>
  <c r="U14" s="1"/>
  <c r="Q32" i="3"/>
  <c r="S32" s="1"/>
  <c r="T32" s="1"/>
  <c r="U32" s="1"/>
  <c r="Q31" i="2"/>
  <c r="S31" s="1"/>
  <c r="T31" s="1"/>
  <c r="Q26" i="7"/>
  <c r="S26" s="1"/>
  <c r="T26" s="1"/>
  <c r="U26" s="1"/>
  <c r="S25"/>
  <c r="T25" s="1"/>
  <c r="U25" s="1"/>
  <c r="S9"/>
  <c r="T9" s="1"/>
  <c r="U9" s="1"/>
  <c r="S21" i="3"/>
  <c r="T21" s="1"/>
  <c r="U21" s="1"/>
  <c r="Q28" i="2"/>
  <c r="S28" s="1"/>
  <c r="T28" s="1"/>
  <c r="Q19" i="3"/>
  <c r="Q21" i="6"/>
  <c r="S21" s="1"/>
  <c r="T21" s="1"/>
  <c r="U21" s="1"/>
  <c r="S9" i="8"/>
  <c r="T9" s="1"/>
  <c r="S26" i="3"/>
  <c r="T26" s="1"/>
  <c r="U26" s="1"/>
  <c r="S25" i="2"/>
  <c r="T25" s="1"/>
  <c r="S6" i="7"/>
  <c r="T6" s="1"/>
  <c r="U6" s="1"/>
  <c r="S24"/>
  <c r="T24" s="1"/>
  <c r="U24" s="1"/>
  <c r="S8"/>
  <c r="T8" s="1"/>
  <c r="U8" s="1"/>
  <c r="S23" i="3"/>
  <c r="T23" s="1"/>
  <c r="U23" s="1"/>
  <c r="S22" i="2"/>
  <c r="T22" s="1"/>
  <c r="S25" i="8"/>
  <c r="T25" s="1"/>
  <c r="U25" s="1"/>
  <c r="S8"/>
  <c r="T8" s="1"/>
  <c r="S28" i="3"/>
  <c r="T28" s="1"/>
  <c r="U28" s="1"/>
  <c r="S35" i="2"/>
  <c r="T35" s="1"/>
  <c r="S21"/>
  <c r="T21" s="1"/>
  <c r="Q35" i="8"/>
  <c r="Q23" i="7"/>
  <c r="Q7"/>
  <c r="Q25" i="3"/>
  <c r="S25" s="1"/>
  <c r="T25" s="1"/>
  <c r="U25" s="1"/>
  <c r="Q24" i="2"/>
  <c r="S24" s="1"/>
  <c r="T24" s="1"/>
  <c r="Q10" i="7"/>
  <c r="S10" s="1"/>
  <c r="T10" s="1"/>
  <c r="U10" s="1"/>
  <c r="Q15" i="8"/>
  <c r="S15" s="1"/>
  <c r="T15" s="1"/>
  <c r="U15" s="1"/>
  <c r="Q30" i="3"/>
  <c r="S29" i="2"/>
  <c r="T29" s="1"/>
  <c r="S25" i="6"/>
  <c r="T25" s="1"/>
  <c r="U25" s="1"/>
  <c r="S22" i="7"/>
  <c r="T22" s="1"/>
  <c r="U22" s="1"/>
  <c r="S23" i="8"/>
  <c r="T23" s="1"/>
  <c r="U23" s="1"/>
  <c r="S23" i="6"/>
  <c r="T23" s="1"/>
  <c r="U23" s="1"/>
  <c r="S7"/>
  <c r="T7" s="1"/>
  <c r="S18" i="8"/>
  <c r="T18" s="1"/>
  <c r="U18" s="1"/>
  <c r="S8" i="3"/>
  <c r="T8" s="1"/>
  <c r="U8" s="1"/>
  <c r="Q7" i="2"/>
  <c r="S7" s="1"/>
  <c r="T7" s="1"/>
  <c r="S10"/>
  <c r="T10" s="1"/>
  <c r="U10" s="1"/>
  <c r="S4"/>
  <c r="Q11" i="6"/>
  <c r="S11" s="1"/>
  <c r="T11" s="1"/>
  <c r="U11" s="1"/>
  <c r="S27" i="7"/>
  <c r="T27" s="1"/>
  <c r="U27" s="1"/>
  <c r="S11"/>
  <c r="T11" s="1"/>
  <c r="U11" s="1"/>
  <c r="S33" i="3"/>
  <c r="T33" s="1"/>
  <c r="U33" s="1"/>
  <c r="S32" i="2"/>
  <c r="T32" s="1"/>
  <c r="S30" i="7"/>
  <c r="T30" s="1"/>
  <c r="U30" s="1"/>
  <c r="Q9" i="6"/>
  <c r="S9" s="1"/>
  <c r="T9" s="1"/>
  <c r="U9" s="1"/>
  <c r="S19" i="8"/>
  <c r="T19" s="1"/>
  <c r="U19" s="1"/>
  <c r="S6" i="3"/>
  <c r="T6" s="1"/>
  <c r="U6" s="1"/>
  <c r="Q34" i="7"/>
  <c r="S34" s="1"/>
  <c r="T34" s="1"/>
  <c r="U34" s="1"/>
  <c r="U4" i="4" l="1"/>
  <c r="U10"/>
  <c r="U9"/>
  <c r="U8"/>
  <c r="U7"/>
  <c r="U6"/>
  <c r="U5"/>
  <c r="S38" i="2"/>
  <c r="S37"/>
  <c r="S37" i="6"/>
  <c r="S38"/>
  <c r="S37" i="4"/>
  <c r="S38"/>
  <c r="S37" i="8"/>
  <c r="S38"/>
  <c r="T4"/>
  <c r="T4" i="2"/>
  <c r="U4" s="1"/>
  <c r="S38" i="3"/>
  <c r="S37"/>
  <c r="T4"/>
  <c r="U4" s="1"/>
  <c r="S37" i="7"/>
  <c r="S38"/>
  <c r="T4"/>
  <c r="U4" s="1"/>
  <c r="U6" i="2" l="1"/>
  <c r="U5"/>
  <c r="U7"/>
</calcChain>
</file>

<file path=xl/sharedStrings.xml><?xml version="1.0" encoding="utf-8"?>
<sst xmlns="http://schemas.openxmlformats.org/spreadsheetml/2006/main" count="1172" uniqueCount="91">
  <si>
    <t xml:space="preserve">Vzorce pro atletické závody ČASPV na rok 2004 </t>
  </si>
  <si>
    <r>
      <rPr>
        <sz val="10"/>
        <rFont val="Arial CE"/>
        <charset val="1"/>
      </rPr>
      <t xml:space="preserve">základní vzorec je ve tvaru   </t>
    </r>
    <r>
      <rPr>
        <b/>
        <sz val="10"/>
        <rFont val="Arial"/>
        <family val="2"/>
        <charset val="1"/>
      </rPr>
      <t>body=b*m^výkon</t>
    </r>
    <r>
      <rPr>
        <sz val="10"/>
        <rFont val="Arial CE"/>
        <charset val="1"/>
      </rPr>
      <t xml:space="preserve">  (^ je mocnina], vzorec je vidět dole v příkladu (v excelové buňce)</t>
    </r>
  </si>
  <si>
    <t>je optimální, aby výsledná buňka byla na 2 desetiná místa, pak většinou nedojde ke shodnému počtu bodů u závodníků</t>
  </si>
  <si>
    <t>sprint ml50m/st60m [s]</t>
  </si>
  <si>
    <t>skok do dálky [cm]</t>
  </si>
  <si>
    <t>hod ml-kr.míč/st-gra. [m]</t>
  </si>
  <si>
    <t>běh ml400/st800m [s]</t>
  </si>
  <si>
    <t>kategorie</t>
  </si>
  <si>
    <t>m</t>
  </si>
  <si>
    <t>b</t>
  </si>
  <si>
    <t>mladší žákyně I</t>
  </si>
  <si>
    <t>mladší žákyně II</t>
  </si>
  <si>
    <t>starší žákyně I</t>
  </si>
  <si>
    <t>starší žákyně II</t>
  </si>
  <si>
    <t>mladší žáci I</t>
  </si>
  <si>
    <t>mladší žáci II</t>
  </si>
  <si>
    <t>starší žáci I</t>
  </si>
  <si>
    <t>starší žáci II</t>
  </si>
  <si>
    <t>příklad</t>
  </si>
  <si>
    <t>výkon</t>
  </si>
  <si>
    <t>body</t>
  </si>
  <si>
    <t>mladší žákyně I.</t>
  </si>
  <si>
    <t>ČB 27.3.2004</t>
  </si>
  <si>
    <t>Zpracoval K.Vondruš</t>
  </si>
  <si>
    <t>dotazy rád odpovím, mobil 602 443 276</t>
  </si>
  <si>
    <t>Předškoláci (ročník 2015 a mladší)</t>
  </si>
  <si>
    <t>[s]</t>
  </si>
  <si>
    <t>[cm]</t>
  </si>
  <si>
    <t>[m]</t>
  </si>
  <si>
    <t>[min]</t>
  </si>
  <si>
    <t>start.č.</t>
  </si>
  <si>
    <t>jméno</t>
  </si>
  <si>
    <t>nar.</t>
  </si>
  <si>
    <t>TJ</t>
  </si>
  <si>
    <t>skok</t>
  </si>
  <si>
    <t>hod</t>
  </si>
  <si>
    <t>celkem</t>
  </si>
  <si>
    <t>pořadí</t>
  </si>
  <si>
    <t>,</t>
  </si>
  <si>
    <t>Discipíny</t>
  </si>
  <si>
    <t>Sprint</t>
  </si>
  <si>
    <t>Běh</t>
  </si>
  <si>
    <t>Hod</t>
  </si>
  <si>
    <t>Skok daleký</t>
  </si>
  <si>
    <t>Sprint body</t>
  </si>
  <si>
    <t>Běh body</t>
  </si>
  <si>
    <t>Součet</t>
  </si>
  <si>
    <t>Průměr</t>
  </si>
  <si>
    <t xml:space="preserve">          Družstva</t>
  </si>
  <si>
    <t>běh 50 m -</t>
  </si>
  <si>
    <t>součet</t>
  </si>
  <si>
    <t>skok -</t>
  </si>
  <si>
    <t>hod -</t>
  </si>
  <si>
    <t>běh 400 m</t>
  </si>
  <si>
    <t>Mladší žáci - I  (ročník 2013 – 2014) [D]</t>
  </si>
  <si>
    <t>Mladší žáci – II  (ročník 2011 – 2012) [C]</t>
  </si>
  <si>
    <t>Starší žáci – I (ročník 2009 - 2010) [B]</t>
  </si>
  <si>
    <t>Starší žáci – II (ročník 2007 – 2008) [A]</t>
  </si>
  <si>
    <t>Junioři (ročník 2006 – 2004)</t>
  </si>
  <si>
    <t>Muži (ročník 2003 a starší)</t>
  </si>
  <si>
    <t>Suda Dominik</t>
  </si>
  <si>
    <t>Kunc Kryštof</t>
  </si>
  <si>
    <t>Lang Jakub</t>
  </si>
  <si>
    <t>Ženíšek Adam</t>
  </si>
  <si>
    <t>Osang Lukáš</t>
  </si>
  <si>
    <t>Panenka Vít</t>
  </si>
  <si>
    <t>Oliverius Filip</t>
  </si>
  <si>
    <t>Kverka Kryštof</t>
  </si>
  <si>
    <t>Nedvěd Tomáš</t>
  </si>
  <si>
    <t>Lipský Ondřej</t>
  </si>
  <si>
    <t>Tlustý Matyáš</t>
  </si>
  <si>
    <t>Kalík Lukáš</t>
  </si>
  <si>
    <t>Popovský Marek</t>
  </si>
  <si>
    <t>Novák Tobiáš</t>
  </si>
  <si>
    <t>Chytil Kryštof</t>
  </si>
  <si>
    <t>Křížek Adam</t>
  </si>
  <si>
    <t>Reichl Vojtěch</t>
  </si>
  <si>
    <t>Panenka Štěpán</t>
  </si>
  <si>
    <t>Lajbnerová Karolína</t>
  </si>
  <si>
    <t>Jirounek Vojtěch</t>
  </si>
  <si>
    <t>Chytil Petr</t>
  </si>
  <si>
    <t>Lajbner Erik</t>
  </si>
  <si>
    <t>Bucek Jindřich</t>
  </si>
  <si>
    <t>Dimov Mariyan</t>
  </si>
  <si>
    <t>Haša Miroslav</t>
  </si>
  <si>
    <t>Kunc Tomáš</t>
  </si>
  <si>
    <t>Nový Zdeněk</t>
  </si>
  <si>
    <t>Haša Daniel</t>
  </si>
  <si>
    <t>Štěpán Bart</t>
  </si>
  <si>
    <t>Beutl Mathias</t>
  </si>
  <si>
    <t>zkontrolovano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</si>
</sst>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1"/>
    </font>
    <font>
      <b/>
      <sz val="16"/>
      <name val="Arial"/>
      <family val="2"/>
      <charset val="1"/>
    </font>
    <font>
      <sz val="10"/>
      <name val="Arial CE"/>
      <charset val="1"/>
    </font>
    <font>
      <b/>
      <sz val="10"/>
      <name val="Arial"/>
      <family val="2"/>
      <charset val="1"/>
    </font>
    <font>
      <b/>
      <sz val="20"/>
      <name val="Arial CE"/>
      <charset val="1"/>
    </font>
    <font>
      <b/>
      <sz val="10"/>
      <name val="Arial CE"/>
      <charset val="1"/>
    </font>
    <font>
      <b/>
      <sz val="14"/>
      <name val="Arial CE"/>
      <family val="2"/>
      <charset val="1"/>
    </font>
    <font>
      <b/>
      <sz val="20"/>
      <name val="Arial CE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CCCC"/>
        <bgColor rgb="FFCCCCFF"/>
      </patternFill>
    </fill>
  </fills>
  <borders count="52">
    <border>
      <left/>
      <right/>
      <top/>
      <bottom/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/>
      <right style="thin">
        <color rgb="FF2E3436"/>
      </right>
      <top style="thin">
        <color rgb="FF2E3436"/>
      </top>
      <bottom style="thin">
        <color rgb="FF2E3436"/>
      </bottom>
      <diagonal/>
    </border>
    <border>
      <left/>
      <right/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/>
      <top/>
      <bottom style="thick">
        <color rgb="FF2E3436"/>
      </bottom>
      <diagonal/>
    </border>
    <border>
      <left style="thick">
        <color rgb="FF2E3436"/>
      </left>
      <right style="thin">
        <color rgb="FF2E3436"/>
      </right>
      <top style="thick">
        <color rgb="FF2E3436"/>
      </top>
      <bottom style="thick">
        <color rgb="FF2E3436"/>
      </bottom>
      <diagonal/>
    </border>
    <border>
      <left/>
      <right/>
      <top style="thick">
        <color rgb="FF2E3436"/>
      </top>
      <bottom style="thick">
        <color rgb="FF2E3436"/>
      </bottom>
      <diagonal/>
    </border>
    <border>
      <left style="thin">
        <color rgb="FF2E3436"/>
      </left>
      <right style="thin">
        <color rgb="FF2E3436"/>
      </right>
      <top style="thick">
        <color rgb="FF2E3436"/>
      </top>
      <bottom style="thick">
        <color rgb="FF2E3436"/>
      </bottom>
      <diagonal/>
    </border>
    <border>
      <left style="thin">
        <color rgb="FF2E3436"/>
      </left>
      <right style="medium">
        <color rgb="FF2E3436"/>
      </right>
      <top style="thick">
        <color rgb="FF2E3436"/>
      </top>
      <bottom style="thick">
        <color rgb="FF2E3436"/>
      </bottom>
      <diagonal/>
    </border>
    <border>
      <left style="medium">
        <color rgb="FF2E3436"/>
      </left>
      <right style="thin">
        <color auto="1"/>
      </right>
      <top style="thick">
        <color rgb="FF2E3436"/>
      </top>
      <bottom style="thick">
        <color rgb="FF2E3436"/>
      </bottom>
      <diagonal/>
    </border>
    <border>
      <left style="medium">
        <color rgb="FF2E3436"/>
      </left>
      <right style="thick">
        <color rgb="FF2E3436"/>
      </right>
      <top style="thick">
        <color rgb="FF2E3436"/>
      </top>
      <bottom style="thick">
        <color rgb="FF2E3436"/>
      </bottom>
      <diagonal/>
    </border>
    <border>
      <left style="thick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rgb="FF2E3436"/>
      </left>
      <right/>
      <top/>
      <bottom style="thin">
        <color rgb="FF2E3436"/>
      </bottom>
      <diagonal/>
    </border>
    <border>
      <left style="thin">
        <color rgb="FF2E3436"/>
      </left>
      <right style="medium">
        <color rgb="FF2E3436"/>
      </right>
      <top/>
      <bottom style="thin">
        <color rgb="FF2E3436"/>
      </bottom>
      <diagonal/>
    </border>
    <border>
      <left style="medium">
        <color rgb="FF2E3436"/>
      </left>
      <right style="thin">
        <color rgb="FF2E3436"/>
      </right>
      <top/>
      <bottom style="thin">
        <color rgb="FF2E3436"/>
      </bottom>
      <diagonal/>
    </border>
    <border>
      <left/>
      <right style="thin">
        <color rgb="FF2E3436"/>
      </right>
      <top/>
      <bottom style="thin">
        <color rgb="FF2E3436"/>
      </bottom>
      <diagonal/>
    </border>
    <border>
      <left style="thin">
        <color rgb="FF2E3436"/>
      </left>
      <right style="thin">
        <color auto="1"/>
      </right>
      <top style="thin">
        <color rgb="FF2E3436"/>
      </top>
      <bottom style="thin">
        <color rgb="FF2E3436"/>
      </bottom>
      <diagonal/>
    </border>
    <border>
      <left/>
      <right/>
      <top/>
      <bottom style="thin">
        <color rgb="FF2E3436"/>
      </bottom>
      <diagonal/>
    </border>
    <border>
      <left/>
      <right style="thin">
        <color auto="1"/>
      </right>
      <top style="thick">
        <color rgb="FF2E3436"/>
      </top>
      <bottom style="thin">
        <color rgb="FF2E3436"/>
      </bottom>
      <diagonal/>
    </border>
    <border>
      <left style="medium">
        <color rgb="FF2E3436"/>
      </left>
      <right style="medium">
        <color rgb="FF2E3436"/>
      </right>
      <top/>
      <bottom style="thin">
        <color rgb="FF2E3436"/>
      </bottom>
      <diagonal/>
    </border>
    <border>
      <left style="medium">
        <color rgb="FF2E3436"/>
      </left>
      <right style="thick">
        <color rgb="FF2E3436"/>
      </right>
      <top/>
      <bottom style="thin">
        <color rgb="FF2E3436"/>
      </bottom>
      <diagonal/>
    </border>
    <border>
      <left style="thin">
        <color rgb="FF2E3436"/>
      </left>
      <right style="medium">
        <color rgb="FF2E3436"/>
      </right>
      <top style="thin">
        <color rgb="FF2E3436"/>
      </top>
      <bottom style="thin">
        <color rgb="FF2E3436"/>
      </bottom>
      <diagonal/>
    </border>
    <border>
      <left/>
      <right style="thin">
        <color auto="1"/>
      </right>
      <top/>
      <bottom style="thin">
        <color rgb="FF2E3436"/>
      </bottom>
      <diagonal/>
    </border>
    <border>
      <left style="dotted">
        <color rgb="FF2E3436"/>
      </left>
      <right/>
      <top style="thin">
        <color rgb="FF2E3436"/>
      </top>
      <bottom style="thin">
        <color rgb="FF2E3436"/>
      </bottom>
      <diagonal/>
    </border>
    <border>
      <left style="thick">
        <color rgb="FF2E3436"/>
      </left>
      <right style="thin">
        <color rgb="FF2E3436"/>
      </right>
      <top style="thin">
        <color rgb="FF2E3436"/>
      </top>
      <bottom style="thick">
        <color rgb="FF2E3436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/>
      <diagonal/>
    </border>
    <border>
      <left style="thin">
        <color rgb="FF2E3436"/>
      </left>
      <right/>
      <top style="thin">
        <color rgb="FF2E3436"/>
      </top>
      <bottom/>
      <diagonal/>
    </border>
    <border>
      <left style="thin">
        <color rgb="FF2E3436"/>
      </left>
      <right style="medium">
        <color rgb="FF2E3436"/>
      </right>
      <top style="thin">
        <color rgb="FF2E3436"/>
      </top>
      <bottom/>
      <diagonal/>
    </border>
    <border>
      <left style="thin">
        <color rgb="FF2E3436"/>
      </left>
      <right/>
      <top style="thin">
        <color rgb="FF2E3436"/>
      </top>
      <bottom style="thick">
        <color rgb="FF2E3436"/>
      </bottom>
      <diagonal/>
    </border>
    <border>
      <left style="medium">
        <color rgb="FF2E3436"/>
      </left>
      <right style="thick">
        <color rgb="FF2E3436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rgb="FF2E3436"/>
      </top>
      <bottom style="thin">
        <color auto="1"/>
      </bottom>
      <diagonal/>
    </border>
    <border>
      <left/>
      <right style="thin">
        <color auto="1"/>
      </right>
      <top style="thick">
        <color rgb="FF2E3436"/>
      </top>
      <bottom style="thin">
        <color auto="1"/>
      </bottom>
      <diagonal/>
    </border>
    <border>
      <left/>
      <right style="thick">
        <color rgb="FF2E3436"/>
      </right>
      <top/>
      <bottom/>
      <diagonal/>
    </border>
    <border>
      <left/>
      <right style="medium">
        <color rgb="FF2E3436"/>
      </right>
      <top style="thick">
        <color rgb="FF2E3436"/>
      </top>
      <bottom style="thick">
        <color rgb="FF2E3436"/>
      </bottom>
      <diagonal/>
    </border>
    <border>
      <left style="thick">
        <color rgb="FF2E3436"/>
      </left>
      <right/>
      <top/>
      <bottom/>
      <diagonal/>
    </border>
    <border>
      <left/>
      <right style="thick">
        <color rgb="FF2E3436"/>
      </right>
      <top/>
      <bottom style="thin">
        <color rgb="FF2E3436"/>
      </bottom>
      <diagonal/>
    </border>
    <border>
      <left/>
      <right style="medium">
        <color rgb="FF2E3436"/>
      </right>
      <top/>
      <bottom style="thin">
        <color rgb="FF2E3436"/>
      </bottom>
      <diagonal/>
    </border>
    <border>
      <left style="thick">
        <color rgb="FF2E3436"/>
      </left>
      <right/>
      <top/>
      <bottom style="thin">
        <color rgb="FF2E3436"/>
      </bottom>
      <diagonal/>
    </border>
    <border>
      <left style="medium">
        <color rgb="FF2E3436"/>
      </left>
      <right/>
      <top/>
      <bottom style="thin">
        <color rgb="FF2E3436"/>
      </bottom>
      <diagonal/>
    </border>
    <border>
      <left style="medium">
        <color rgb="FF2E3436"/>
      </left>
      <right/>
      <top style="thin">
        <color rgb="FF2E3436"/>
      </top>
      <bottom style="thin">
        <color rgb="FF2E3436"/>
      </bottom>
      <diagonal/>
    </border>
    <border>
      <left style="thick">
        <color rgb="FF2E3436"/>
      </left>
      <right/>
      <top style="thin">
        <color rgb="FF2E3436"/>
      </top>
      <bottom style="thin">
        <color rgb="FF2E3436"/>
      </bottom>
      <diagonal/>
    </border>
    <border>
      <left/>
      <right style="medium">
        <color rgb="FF2E3436"/>
      </right>
      <top style="thin">
        <color rgb="FF2E3436"/>
      </top>
      <bottom style="thin">
        <color rgb="FF2E3436"/>
      </bottom>
      <diagonal/>
    </border>
    <border>
      <left/>
      <right style="thick">
        <color rgb="FF2E3436"/>
      </right>
      <top style="thin">
        <color rgb="FF2E3436"/>
      </top>
      <bottom style="thin">
        <color rgb="FF2E3436"/>
      </bottom>
      <diagonal/>
    </border>
    <border>
      <left style="thick">
        <color rgb="FF2E3436"/>
      </left>
      <right/>
      <top style="thin">
        <color rgb="FF2E3436"/>
      </top>
      <bottom style="thick">
        <color rgb="FF2E3436"/>
      </bottom>
      <diagonal/>
    </border>
    <border>
      <left/>
      <right/>
      <top style="thin">
        <color rgb="FF2E3436"/>
      </top>
      <bottom style="thick">
        <color rgb="FF2E3436"/>
      </bottom>
      <diagonal/>
    </border>
    <border>
      <left/>
      <right style="medium">
        <color rgb="FF2E3436"/>
      </right>
      <top style="thin">
        <color rgb="FF2E3436"/>
      </top>
      <bottom style="thick">
        <color rgb="FF2E3436"/>
      </bottom>
      <diagonal/>
    </border>
    <border>
      <left/>
      <right style="thick">
        <color rgb="FF2E3436"/>
      </right>
      <top style="thin">
        <color rgb="FF2E3436"/>
      </top>
      <bottom style="thick">
        <color rgb="FF2E3436"/>
      </bottom>
      <diagonal/>
    </border>
    <border>
      <left style="dotted">
        <color rgb="FF2E3436"/>
      </left>
      <right/>
      <top/>
      <bottom style="thin">
        <color rgb="FF2E3436"/>
      </bottom>
      <diagonal/>
    </border>
    <border>
      <left style="thin">
        <color rgb="FF2E3436"/>
      </left>
      <right/>
      <top style="thick">
        <color rgb="FF2E3436"/>
      </top>
      <bottom style="thin">
        <color rgb="FF2E3436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7" fillId="0" borderId="0" xfId="0" applyFont="1" applyBorder="1" applyAlignment="1">
      <alignment horizontal="left" vertical="center"/>
    </xf>
    <xf numFmtId="1" fontId="5" fillId="3" borderId="33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7" fontId="0" fillId="0" borderId="2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7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47" fontId="2" fillId="0" borderId="7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2" borderId="12" xfId="0" applyNumberFormat="1" applyFill="1" applyBorder="1" applyAlignment="1">
      <alignment horizontal="center"/>
    </xf>
    <xf numFmtId="0" fontId="0" fillId="2" borderId="13" xfId="0" applyFont="1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2" fontId="2" fillId="2" borderId="16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/>
    <xf numFmtId="1" fontId="2" fillId="2" borderId="16" xfId="0" applyNumberFormat="1" applyFont="1" applyFill="1" applyBorder="1" applyAlignment="1">
      <alignment horizontal="center"/>
    </xf>
    <xf numFmtId="1" fontId="0" fillId="2" borderId="18" xfId="0" applyNumberFormat="1" applyFill="1" applyBorder="1" applyAlignment="1"/>
    <xf numFmtId="2" fontId="2" fillId="2" borderId="3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/>
    <xf numFmtId="0" fontId="0" fillId="2" borderId="4" xfId="0" applyFill="1" applyBorder="1" applyAlignment="1">
      <alignment horizontal="center"/>
    </xf>
    <xf numFmtId="0" fontId="0" fillId="2" borderId="23" xfId="0" applyFill="1" applyBorder="1"/>
    <xf numFmtId="2" fontId="2" fillId="0" borderId="24" xfId="0" applyNumberFormat="1" applyFont="1" applyBorder="1" applyAlignment="1">
      <alignment horizontal="center"/>
    </xf>
    <xf numFmtId="1" fontId="0" fillId="2" borderId="4" xfId="0" applyNumberFormat="1" applyFill="1" applyBorder="1" applyAlignment="1"/>
    <xf numFmtId="2" fontId="2" fillId="2" borderId="25" xfId="0" applyNumberFormat="1" applyFon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/>
    <xf numFmtId="1" fontId="0" fillId="2" borderId="30" xfId="0" applyNumberFormat="1" applyFill="1" applyBorder="1" applyAlignment="1"/>
    <xf numFmtId="1" fontId="0" fillId="0" borderId="31" xfId="0" applyNumberForma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1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47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3" borderId="33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2" fontId="5" fillId="3" borderId="33" xfId="0" applyNumberFormat="1" applyFont="1" applyFill="1" applyBorder="1" applyAlignment="1">
      <alignment horizontal="center" vertical="center"/>
    </xf>
    <xf numFmtId="47" fontId="5" fillId="3" borderId="33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left"/>
    </xf>
    <xf numFmtId="2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2" xfId="0" applyBorder="1" applyAlignment="1"/>
    <xf numFmtId="0" fontId="0" fillId="0" borderId="37" xfId="0" applyBorder="1"/>
    <xf numFmtId="0" fontId="0" fillId="0" borderId="19" xfId="0" applyBorder="1"/>
    <xf numFmtId="0" fontId="0" fillId="0" borderId="40" xfId="0" applyBorder="1" applyAlignment="1">
      <alignment horizontal="center"/>
    </xf>
    <xf numFmtId="1" fontId="0" fillId="0" borderId="41" xfId="0" applyNumberFormat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38" xfId="0" applyBorder="1" applyAlignment="1"/>
    <xf numFmtId="0" fontId="0" fillId="0" borderId="4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4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5" xfId="0" applyBorder="1" applyAlignment="1"/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left"/>
    </xf>
    <xf numFmtId="2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7" xfId="0" applyNumberForma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0" fontId="0" fillId="0" borderId="49" xfId="0" applyBorder="1" applyAlignment="1"/>
    <xf numFmtId="1" fontId="0" fillId="2" borderId="14" xfId="0" applyNumberFormat="1" applyFill="1" applyBorder="1" applyAlignment="1"/>
    <xf numFmtId="2" fontId="2" fillId="2" borderId="50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right"/>
    </xf>
    <xf numFmtId="0" fontId="5" fillId="3" borderId="32" xfId="0" applyFont="1" applyFill="1" applyBorder="1" applyAlignment="1">
      <alignment horizontal="left" vertical="center"/>
    </xf>
    <xf numFmtId="1" fontId="0" fillId="2" borderId="51" xfId="0" applyNumberFormat="1" applyFill="1" applyBorder="1" applyAlignment="1"/>
    <xf numFmtId="0" fontId="0" fillId="2" borderId="13" xfId="0" applyFill="1" applyBorder="1"/>
    <xf numFmtId="2" fontId="2" fillId="0" borderId="7" xfId="0" applyNumberFormat="1" applyFont="1" applyBorder="1" applyAlignment="1">
      <alignment horizontal="right" vertical="center"/>
    </xf>
    <xf numFmtId="2" fontId="0" fillId="0" borderId="41" xfId="0" applyNumberFormat="1" applyBorder="1" applyAlignment="1">
      <alignment horizontal="right"/>
    </xf>
    <xf numFmtId="1" fontId="0" fillId="2" borderId="14" xfId="0" quotePrefix="1" applyNumberFormat="1" applyFill="1" applyBorder="1" applyAlignment="1"/>
    <xf numFmtId="2" fontId="2" fillId="2" borderId="50" xfId="0" quotePrefix="1" applyNumberFormat="1" applyFont="1" applyFill="1" applyBorder="1" applyAlignment="1">
      <alignment horizontal="center"/>
    </xf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1:K25"/>
  <sheetViews>
    <sheetView zoomScaleNormal="100" workbookViewId="0">
      <selection activeCell="I15" sqref="I15"/>
    </sheetView>
  </sheetViews>
  <sheetFormatPr defaultRowHeight="12.75"/>
  <cols>
    <col min="1" max="1" width="14.28515625" customWidth="1"/>
    <col min="2" max="9" width="11.5703125" customWidth="1"/>
    <col min="10" max="1025" width="8.7109375" customWidth="1"/>
  </cols>
  <sheetData>
    <row r="1" spans="1:1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/>
    <row r="3" spans="1:11">
      <c r="A3" s="8" t="s">
        <v>1</v>
      </c>
    </row>
    <row r="4" spans="1:11">
      <c r="A4" t="s">
        <v>2</v>
      </c>
    </row>
    <row r="7" spans="1:11">
      <c r="B7" s="5" t="s">
        <v>3</v>
      </c>
      <c r="C7" s="5"/>
      <c r="D7" s="5" t="s">
        <v>4</v>
      </c>
      <c r="E7" s="5"/>
      <c r="F7" s="5" t="s">
        <v>5</v>
      </c>
      <c r="G7" s="5"/>
      <c r="H7" s="5" t="s">
        <v>6</v>
      </c>
      <c r="I7" s="5"/>
    </row>
    <row r="8" spans="1:11">
      <c r="A8" s="9" t="s">
        <v>7</v>
      </c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</row>
    <row r="9" spans="1:11">
      <c r="A9" s="10" t="s">
        <v>10</v>
      </c>
      <c r="B9" s="10">
        <v>0.632318147</v>
      </c>
      <c r="C9" s="10">
        <v>11615.59253</v>
      </c>
      <c r="D9" s="10">
        <v>1.0081724439999999</v>
      </c>
      <c r="E9" s="10">
        <v>14.59452748</v>
      </c>
      <c r="F9" s="10">
        <v>1.0784091309999999</v>
      </c>
      <c r="G9" s="10">
        <v>49.184290760000003</v>
      </c>
      <c r="H9" s="10">
        <v>0.98084208299999998</v>
      </c>
      <c r="I9" s="10">
        <v>842.95633950000001</v>
      </c>
    </row>
    <row r="10" spans="1:11">
      <c r="A10" s="10" t="s">
        <v>11</v>
      </c>
      <c r="B10" s="10">
        <v>0.70618819300000002</v>
      </c>
      <c r="C10" s="10">
        <v>2524.7630199999999</v>
      </c>
      <c r="D10" s="10">
        <v>1.00473473</v>
      </c>
      <c r="E10" s="10">
        <v>30.36336902</v>
      </c>
      <c r="F10" s="10">
        <v>1.0474077369999999</v>
      </c>
      <c r="G10" s="10">
        <v>46.012249959999998</v>
      </c>
      <c r="H10" s="10">
        <v>0.98755322899999998</v>
      </c>
      <c r="I10" s="10">
        <v>369.24848129999998</v>
      </c>
    </row>
    <row r="11" spans="1:11">
      <c r="A11" s="10" t="s">
        <v>12</v>
      </c>
      <c r="B11" s="10">
        <v>0.83046516999999997</v>
      </c>
      <c r="C11" s="10">
        <v>708.65806510000004</v>
      </c>
      <c r="D11" s="10">
        <v>1.005661532</v>
      </c>
      <c r="E11" s="10">
        <v>18.351199009999998</v>
      </c>
      <c r="F11" s="10">
        <v>1.031483068</v>
      </c>
      <c r="G11" s="10">
        <v>51.150366259999998</v>
      </c>
      <c r="H11" s="10">
        <v>0.98892220600000003</v>
      </c>
      <c r="I11" s="10">
        <v>1045.6849340000001</v>
      </c>
    </row>
    <row r="12" spans="1:11">
      <c r="A12" s="10" t="s">
        <v>13</v>
      </c>
      <c r="B12" s="10">
        <v>0.78063927799999999</v>
      </c>
      <c r="C12" s="10">
        <v>1260.883906</v>
      </c>
      <c r="D12" s="10">
        <v>1.0047047</v>
      </c>
      <c r="E12" s="10">
        <v>19.534085869999998</v>
      </c>
      <c r="F12" s="10">
        <v>1.03066682</v>
      </c>
      <c r="G12" s="10">
        <v>42.68631766</v>
      </c>
      <c r="H12" s="10">
        <v>0.99313309100000002</v>
      </c>
      <c r="I12" s="10">
        <v>397.74963780000002</v>
      </c>
    </row>
    <row r="13" spans="1:11">
      <c r="A13" s="10" t="s">
        <v>14</v>
      </c>
      <c r="B13" s="10">
        <v>0.786359272</v>
      </c>
      <c r="C13" s="10">
        <v>1318.8089110000001</v>
      </c>
      <c r="D13" s="10">
        <v>1.008668932</v>
      </c>
      <c r="E13" s="10">
        <v>11.10693727</v>
      </c>
      <c r="F13" s="10">
        <v>1.05790549</v>
      </c>
      <c r="G13" s="10">
        <v>40.968781210000003</v>
      </c>
      <c r="H13" s="10">
        <v>0.982579333</v>
      </c>
      <c r="I13" s="10">
        <v>692.76414360000001</v>
      </c>
    </row>
    <row r="14" spans="1:11">
      <c r="A14" s="10" t="s">
        <v>15</v>
      </c>
      <c r="B14" s="10">
        <v>0.771018706</v>
      </c>
      <c r="C14" s="10">
        <v>1077.8815070000001</v>
      </c>
      <c r="D14" s="10">
        <v>1.0067949039999999</v>
      </c>
      <c r="E14" s="10">
        <v>13.629464430000001</v>
      </c>
      <c r="F14" s="10">
        <v>1.0424200699999999</v>
      </c>
      <c r="G14" s="10">
        <v>35.450943930000001</v>
      </c>
      <c r="H14" s="10">
        <v>0.97396690699999999</v>
      </c>
      <c r="I14" s="10">
        <v>1291.3028509999999</v>
      </c>
    </row>
    <row r="15" spans="1:11">
      <c r="A15" s="10" t="s">
        <v>16</v>
      </c>
      <c r="B15" s="10">
        <v>0.78766347199999998</v>
      </c>
      <c r="C15" s="10">
        <v>1102.0063210000001</v>
      </c>
      <c r="D15" s="10">
        <v>1.0055632990000001</v>
      </c>
      <c r="E15" s="10">
        <v>18.653304890000001</v>
      </c>
      <c r="F15" s="10">
        <v>1.0319971299999999</v>
      </c>
      <c r="G15" s="10">
        <v>40.072906269999997</v>
      </c>
      <c r="H15" s="10">
        <v>0.98537812199999997</v>
      </c>
      <c r="I15" s="10">
        <v>2275.9272569999998</v>
      </c>
    </row>
    <row r="16" spans="1:11">
      <c r="A16" s="10" t="s">
        <v>17</v>
      </c>
      <c r="B16" s="10">
        <v>0.70989857499999998</v>
      </c>
      <c r="C16" s="10">
        <v>2743.307084</v>
      </c>
      <c r="D16" s="10">
        <v>1.007169875</v>
      </c>
      <c r="E16" s="10">
        <v>7.4259968670000003</v>
      </c>
      <c r="F16" s="10">
        <v>1.0431622659999999</v>
      </c>
      <c r="G16" s="10">
        <v>23.173849520000001</v>
      </c>
      <c r="H16" s="10">
        <v>0.98724712800000003</v>
      </c>
      <c r="I16" s="10">
        <v>1128.8394949999999</v>
      </c>
    </row>
    <row r="17" spans="1:9">
      <c r="A17" s="11"/>
      <c r="B17" s="11"/>
      <c r="C17" s="11"/>
      <c r="D17" s="11"/>
      <c r="E17" s="11"/>
      <c r="F17" s="11"/>
      <c r="G17" s="11"/>
      <c r="H17" s="11"/>
      <c r="I17" s="11"/>
    </row>
    <row r="18" spans="1:9">
      <c r="A18" s="10" t="s">
        <v>18</v>
      </c>
      <c r="B18" s="9" t="s">
        <v>19</v>
      </c>
      <c r="C18" s="9" t="s">
        <v>20</v>
      </c>
      <c r="D18" s="9" t="s">
        <v>19</v>
      </c>
      <c r="E18" s="9" t="s">
        <v>20</v>
      </c>
      <c r="F18" s="9" t="s">
        <v>19</v>
      </c>
      <c r="G18" s="9" t="s">
        <v>20</v>
      </c>
      <c r="H18" s="9" t="s">
        <v>19</v>
      </c>
      <c r="I18" s="9" t="s">
        <v>20</v>
      </c>
    </row>
    <row r="19" spans="1:9">
      <c r="A19" s="10" t="s">
        <v>21</v>
      </c>
      <c r="B19" s="10">
        <v>10.1</v>
      </c>
      <c r="C19" s="12">
        <f>$C$9*POWER($B$9,B19)</f>
        <v>113.36823679196524</v>
      </c>
      <c r="D19" s="10">
        <v>230</v>
      </c>
      <c r="E19" s="12">
        <f>$E$9*POWER($D$9,D19)</f>
        <v>94.885378742612062</v>
      </c>
      <c r="F19" s="10">
        <v>12.45</v>
      </c>
      <c r="G19" s="12">
        <f>$G$9*POWER($F$9,F19)</f>
        <v>125.8872338172029</v>
      </c>
      <c r="H19" s="10">
        <v>120.5</v>
      </c>
      <c r="I19" s="12">
        <f>$I$9*POWER($H$9,H19)</f>
        <v>81.939921303606553</v>
      </c>
    </row>
    <row r="20" spans="1:9">
      <c r="A20" s="11"/>
      <c r="B20" s="11"/>
      <c r="C20" s="13"/>
      <c r="D20" s="11"/>
      <c r="E20" s="13"/>
      <c r="F20" s="11"/>
      <c r="G20" s="13"/>
      <c r="H20" s="11"/>
      <c r="I20" s="13"/>
    </row>
    <row r="21" spans="1:9">
      <c r="A21" s="11"/>
      <c r="B21" s="11"/>
      <c r="C21" s="13"/>
      <c r="D21" s="11"/>
      <c r="E21" s="13"/>
      <c r="F21" s="11"/>
      <c r="G21" s="13"/>
      <c r="H21" s="11"/>
      <c r="I21" s="13"/>
    </row>
    <row r="22" spans="1:9">
      <c r="A22" s="11"/>
      <c r="B22" s="11"/>
      <c r="C22" s="13"/>
      <c r="D22" s="11"/>
      <c r="E22" s="13"/>
      <c r="F22" s="11"/>
      <c r="G22" s="13"/>
      <c r="H22" s="11"/>
      <c r="I22" s="13"/>
    </row>
    <row r="23" spans="1:9">
      <c r="A23" t="s">
        <v>22</v>
      </c>
    </row>
    <row r="24" spans="1:9">
      <c r="A24" t="s">
        <v>23</v>
      </c>
    </row>
    <row r="25" spans="1:9">
      <c r="A25" t="s">
        <v>24</v>
      </c>
    </row>
  </sheetData>
  <mergeCells count="5">
    <mergeCell ref="A1:K1"/>
    <mergeCell ref="B7:C7"/>
    <mergeCell ref="D7:E7"/>
    <mergeCell ref="F7:G7"/>
    <mergeCell ref="H7:I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33FF"/>
  </sheetPr>
  <dimension ref="A1:AMJ67"/>
  <sheetViews>
    <sheetView zoomScaleNormal="100" workbookViewId="0">
      <selection activeCell="A4" sqref="A4:XFD4"/>
    </sheetView>
  </sheetViews>
  <sheetFormatPr defaultRowHeight="12.75"/>
  <cols>
    <col min="1" max="1" width="6.28515625" style="14" customWidth="1"/>
    <col min="2" max="2" width="20.7109375" customWidth="1"/>
    <col min="3" max="3" width="5.42578125" style="14" customWidth="1"/>
    <col min="4" max="4" width="18" customWidth="1"/>
    <col min="5" max="6" width="8.85546875" style="15" customWidth="1"/>
    <col min="7" max="7" width="8.28515625" style="14" customWidth="1"/>
    <col min="8" max="8" width="8.85546875" style="16" customWidth="1"/>
    <col min="9" max="9" width="8.28515625" style="14" customWidth="1"/>
    <col min="10" max="10" width="8.85546875" style="15" customWidth="1"/>
    <col min="11" max="11" width="8.28515625" style="14" customWidth="1"/>
    <col min="12" max="12" width="4.7109375" style="14" customWidth="1"/>
    <col min="13" max="13" width="6.5703125" style="17" customWidth="1"/>
    <col min="14" max="14" width="6.5703125" style="18" customWidth="1"/>
    <col min="15" max="15" width="8.85546875" style="18" customWidth="1"/>
    <col min="16" max="16" width="5" style="18" customWidth="1"/>
    <col min="17" max="17" width="6.5703125" style="18" customWidth="1"/>
    <col min="18" max="18" width="9.140625" style="18" customWidth="1"/>
    <col min="19" max="19" width="8.28515625" style="19" customWidth="1"/>
    <col min="20" max="20" width="8.28515625" style="14" customWidth="1"/>
    <col min="21" max="21" width="6.28515625" style="14" customWidth="1"/>
    <col min="22" max="22" width="7" customWidth="1"/>
    <col min="23" max="30" width="11.5703125" customWidth="1"/>
    <col min="31" max="1025" width="8.7109375" customWidth="1"/>
  </cols>
  <sheetData>
    <row r="1" spans="1:1024" ht="26.25" customHeight="1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0"/>
      <c r="P1" s="20"/>
      <c r="Q1" s="20"/>
      <c r="R1" s="20"/>
      <c r="S1" s="21"/>
    </row>
    <row r="2" spans="1:1024" ht="26.25" customHeight="1">
      <c r="E2" s="15" t="s">
        <v>26</v>
      </c>
      <c r="F2" s="15" t="s">
        <v>26</v>
      </c>
      <c r="H2" s="16" t="s">
        <v>27</v>
      </c>
      <c r="J2" s="15" t="s">
        <v>28</v>
      </c>
      <c r="L2" s="14" t="s">
        <v>29</v>
      </c>
      <c r="M2" s="22" t="s">
        <v>26</v>
      </c>
      <c r="N2" s="22" t="s">
        <v>26</v>
      </c>
      <c r="O2" s="20" t="s">
        <v>26</v>
      </c>
      <c r="P2" s="14" t="s">
        <v>29</v>
      </c>
      <c r="Q2" s="22" t="s">
        <v>26</v>
      </c>
      <c r="R2" s="22"/>
      <c r="S2" s="23"/>
    </row>
    <row r="3" spans="1:1024" s="34" customFormat="1" ht="41.25" customHeight="1">
      <c r="A3" s="24" t="s">
        <v>30</v>
      </c>
      <c r="B3" s="25" t="s">
        <v>31</v>
      </c>
      <c r="C3" s="26" t="s">
        <v>32</v>
      </c>
      <c r="D3" s="27" t="s">
        <v>33</v>
      </c>
      <c r="E3" s="28" t="str">
        <f>CONCATENATE("Sprint ",$X$5,"m")</f>
        <v>Sprint 30m</v>
      </c>
      <c r="F3" s="28" t="str">
        <f>CONCATENATE("Sprint ",$X$10,"m prepocet")</f>
        <v>Sprint 50m prepocet</v>
      </c>
      <c r="G3" s="29" t="s">
        <v>20</v>
      </c>
      <c r="H3" s="30" t="s">
        <v>34</v>
      </c>
      <c r="I3" s="29" t="s">
        <v>20</v>
      </c>
      <c r="J3" s="31" t="s">
        <v>35</v>
      </c>
      <c r="K3" s="29" t="s">
        <v>20</v>
      </c>
      <c r="L3" s="3" t="str">
        <f>CONCATENATE("Běh ",$X$6,"m")</f>
        <v>Běh 300m</v>
      </c>
      <c r="M3" s="3"/>
      <c r="N3" s="32" t="str">
        <f>CONCATENATE("Běh ",$X$6,"m v sek.")</f>
        <v>Běh 300m v sek.</v>
      </c>
      <c r="O3" s="32" t="str">
        <f>CONCATENATE("Běh ",$X$11,"m prepocet v sek.")</f>
        <v>Běh 400m prepocet v sek.</v>
      </c>
      <c r="P3" s="3" t="str">
        <f>CONCATENATE("Běh ",$X$11,"m")</f>
        <v>Běh 400m</v>
      </c>
      <c r="Q3" s="3"/>
      <c r="R3" s="32" t="str">
        <f>CONCATENATE("Body ",$X$6,"m")</f>
        <v>Body 300m</v>
      </c>
      <c r="S3" s="32" t="str">
        <f>CONCATENATE("Body ",$X$11,"m prepocet")</f>
        <v>Body 400m prepocet</v>
      </c>
      <c r="T3" s="30" t="s">
        <v>36</v>
      </c>
      <c r="U3" s="33" t="s">
        <v>37</v>
      </c>
      <c r="AMJ3"/>
    </row>
    <row r="4" spans="1:1024" ht="17.25" customHeight="1">
      <c r="A4" s="35">
        <v>38</v>
      </c>
      <c r="B4" s="131" t="s">
        <v>77</v>
      </c>
      <c r="C4" s="37">
        <v>15</v>
      </c>
      <c r="D4" s="38"/>
      <c r="E4" s="39">
        <v>14.92</v>
      </c>
      <c r="F4" s="40">
        <f t="shared" ref="F4:F35" si="0">E4/$X$5*$X$10</f>
        <v>24.866666666666667</v>
      </c>
      <c r="G4" s="41">
        <f>body!$C$13*POWER(body!$B$13,F4)</f>
        <v>3.3467584598810642</v>
      </c>
      <c r="H4" s="42">
        <v>82</v>
      </c>
      <c r="I4" s="41">
        <f>body!$E$13*POWER(body!$D$13,H4)</f>
        <v>22.541517761044467</v>
      </c>
      <c r="J4" s="39">
        <v>3.1</v>
      </c>
      <c r="K4" s="41">
        <f>body!$G$13*POWER(body!$F$13,J4)</f>
        <v>48.779612278542828</v>
      </c>
      <c r="L4" s="43">
        <v>2</v>
      </c>
      <c r="M4" s="44">
        <v>4.3</v>
      </c>
      <c r="N4" s="45">
        <f t="shared" ref="N4:N35" si="1">L4*60+M4</f>
        <v>124.3</v>
      </c>
      <c r="O4" s="46">
        <f t="shared" ref="O4:O35" si="2">N4/$X$6*$X$11</f>
        <v>165.73333333333332</v>
      </c>
      <c r="P4" s="47">
        <f t="shared" ref="P4:P35" si="3">FLOOR(O4/60,1)</f>
        <v>2</v>
      </c>
      <c r="Q4" s="45">
        <f t="shared" ref="Q4:Q35" si="4">O4-(P4*60)</f>
        <v>45.73333333333332</v>
      </c>
      <c r="R4" s="41">
        <f>body!$I$13*POWER(body!$H$13,L4*60+M4)</f>
        <v>77.961684335383069</v>
      </c>
      <c r="S4" s="41">
        <f>body!$I$13*POWER(body!$H$13,P4*60+Q4)</f>
        <v>37.639728664617529</v>
      </c>
      <c r="T4" s="48">
        <f t="shared" ref="T4:T35" si="5">G4+I4+K4+S4</f>
        <v>112.30761716408588</v>
      </c>
      <c r="U4" s="49">
        <f>RANK($T4,$T$4:$T$7,0)</f>
        <v>1</v>
      </c>
      <c r="W4" s="50" t="s">
        <v>39</v>
      </c>
      <c r="X4" s="51"/>
      <c r="Y4" s="52"/>
    </row>
    <row r="5" spans="1:1024" ht="17.25" customHeight="1">
      <c r="A5" s="35">
        <v>43</v>
      </c>
      <c r="B5" s="53" t="s">
        <v>78</v>
      </c>
      <c r="C5" s="54">
        <v>16</v>
      </c>
      <c r="D5" s="55"/>
      <c r="E5" s="39">
        <v>16.57</v>
      </c>
      <c r="F5" s="40">
        <f t="shared" si="0"/>
        <v>27.616666666666667</v>
      </c>
      <c r="G5" s="41">
        <f>body!$C$13*POWER(body!$B$13,F5)</f>
        <v>1.7281528531766033</v>
      </c>
      <c r="H5" s="42">
        <v>82</v>
      </c>
      <c r="I5" s="41">
        <f>body!$E$13*POWER(body!$D$13,H5)</f>
        <v>22.541517761044467</v>
      </c>
      <c r="J5" s="39">
        <v>2.3199999999999998</v>
      </c>
      <c r="K5" s="41">
        <f>body!$G$13*POWER(body!$F$13,J5)</f>
        <v>46.684185355845372</v>
      </c>
      <c r="L5" s="43">
        <v>3</v>
      </c>
      <c r="M5" s="44">
        <v>38.6</v>
      </c>
      <c r="N5" s="45">
        <f t="shared" si="1"/>
        <v>218.6</v>
      </c>
      <c r="O5" s="56">
        <f t="shared" si="2"/>
        <v>291.4666666666667</v>
      </c>
      <c r="P5" s="47">
        <f t="shared" si="3"/>
        <v>4</v>
      </c>
      <c r="Q5" s="45">
        <f t="shared" si="4"/>
        <v>51.466666666666697</v>
      </c>
      <c r="R5" s="41">
        <f>body!$I$13*POWER(body!$H$13,L5*60+M5)</f>
        <v>14.864430320916375</v>
      </c>
      <c r="S5" s="41">
        <f>body!$I$13*POWER(body!$H$13,P5*60+Q5)</f>
        <v>4.130499357841428</v>
      </c>
      <c r="T5" s="48">
        <f t="shared" si="5"/>
        <v>75.084355327907872</v>
      </c>
      <c r="U5" s="49">
        <f t="shared" ref="U5:U7" si="6">RANK($T5,$T$4:$T$7,0)</f>
        <v>2</v>
      </c>
      <c r="W5" s="51" t="s">
        <v>40</v>
      </c>
      <c r="X5" s="52">
        <v>30</v>
      </c>
      <c r="Y5" s="52" t="s">
        <v>8</v>
      </c>
    </row>
    <row r="6" spans="1:1024" ht="17.25" customHeight="1">
      <c r="A6" s="35">
        <v>60</v>
      </c>
      <c r="B6" s="53" t="s">
        <v>88</v>
      </c>
      <c r="C6" s="54">
        <v>16</v>
      </c>
      <c r="D6" s="55"/>
      <c r="E6" s="39">
        <v>13.68</v>
      </c>
      <c r="F6" s="40">
        <f t="shared" si="0"/>
        <v>22.8</v>
      </c>
      <c r="G6" s="41">
        <f>body!$C$13*POWER(body!$B$13,F6)</f>
        <v>5.4997246322499977</v>
      </c>
      <c r="H6" s="42">
        <v>36</v>
      </c>
      <c r="I6" s="41">
        <f>body!$E$13*POWER(body!$D$13,H6)</f>
        <v>15.154636196431115</v>
      </c>
      <c r="J6" s="39">
        <v>1.24</v>
      </c>
      <c r="K6" s="41">
        <f>body!$G$13*POWER(body!$F$13,J6)</f>
        <v>43.930602962073365</v>
      </c>
      <c r="L6" s="43">
        <v>3</v>
      </c>
      <c r="M6" s="44">
        <v>38.6</v>
      </c>
      <c r="N6" s="45">
        <f t="shared" si="1"/>
        <v>218.6</v>
      </c>
      <c r="O6" s="56">
        <f t="shared" si="2"/>
        <v>291.4666666666667</v>
      </c>
      <c r="P6" s="47">
        <f t="shared" si="3"/>
        <v>4</v>
      </c>
      <c r="Q6" s="45">
        <f t="shared" si="4"/>
        <v>51.466666666666697</v>
      </c>
      <c r="R6" s="41">
        <f>body!$I$13*POWER(body!$H$13,L6*60+M6)</f>
        <v>14.864430320916375</v>
      </c>
      <c r="S6" s="41">
        <f>body!$I$13*POWER(body!$H$13,P6*60+Q6)</f>
        <v>4.130499357841428</v>
      </c>
      <c r="T6" s="48">
        <f t="shared" si="5"/>
        <v>68.715463148595902</v>
      </c>
      <c r="U6" s="49">
        <f t="shared" si="6"/>
        <v>4</v>
      </c>
      <c r="W6" s="51" t="s">
        <v>41</v>
      </c>
      <c r="X6" s="52">
        <v>300</v>
      </c>
      <c r="Y6" s="52" t="s">
        <v>8</v>
      </c>
    </row>
    <row r="7" spans="1:1024" ht="17.25" customHeight="1">
      <c r="A7" s="35">
        <v>61</v>
      </c>
      <c r="B7" s="53" t="s">
        <v>79</v>
      </c>
      <c r="C7" s="54">
        <v>16</v>
      </c>
      <c r="D7" s="55"/>
      <c r="E7" s="39">
        <v>29.01</v>
      </c>
      <c r="F7" s="40">
        <f t="shared" si="0"/>
        <v>48.35</v>
      </c>
      <c r="G7" s="41">
        <f>body!$C$13*POWER(body!$B$13,F7)</f>
        <v>1.1842892858156956E-2</v>
      </c>
      <c r="H7" s="42">
        <v>38</v>
      </c>
      <c r="I7" s="41">
        <f>body!$E$13*POWER(body!$D$13,H7)</f>
        <v>15.41852409447386</v>
      </c>
      <c r="J7" s="39">
        <v>1.6</v>
      </c>
      <c r="K7" s="41">
        <f>body!$G$13*POWER(body!$F$13,J7)</f>
        <v>44.829927619071917</v>
      </c>
      <c r="L7" s="43">
        <v>2</v>
      </c>
      <c r="M7" s="44">
        <v>59.2</v>
      </c>
      <c r="N7" s="45">
        <f t="shared" si="1"/>
        <v>179.2</v>
      </c>
      <c r="O7" s="56">
        <f t="shared" si="2"/>
        <v>238.93333333333331</v>
      </c>
      <c r="P7" s="47">
        <f t="shared" si="3"/>
        <v>3</v>
      </c>
      <c r="Q7" s="45">
        <f t="shared" si="4"/>
        <v>58.933333333333309</v>
      </c>
      <c r="R7" s="41">
        <f>body!$I$13*POWER(body!$H$13,L7*60+M7)</f>
        <v>29.707344786205503</v>
      </c>
      <c r="S7" s="41">
        <f>body!$I$13*POWER(body!$H$13,P7*60+Q7)</f>
        <v>10.398163657893642</v>
      </c>
      <c r="T7" s="48">
        <f t="shared" si="5"/>
        <v>70.658458264297579</v>
      </c>
      <c r="U7" s="49">
        <f t="shared" si="6"/>
        <v>3</v>
      </c>
      <c r="W7" s="51" t="s">
        <v>42</v>
      </c>
      <c r="X7" s="52"/>
      <c r="Y7" s="52"/>
    </row>
    <row r="8" spans="1:1024" ht="17.25" customHeight="1">
      <c r="A8" s="35"/>
      <c r="B8" s="53"/>
      <c r="C8" s="54"/>
      <c r="D8" s="55"/>
      <c r="E8" s="39" t="s">
        <v>38</v>
      </c>
      <c r="F8" s="40" t="e">
        <f t="shared" si="0"/>
        <v>#VALUE!</v>
      </c>
      <c r="G8" s="41" t="e">
        <f>body!$C$13*POWER(body!$B$13,F8)</f>
        <v>#VALUE!</v>
      </c>
      <c r="H8" s="42" t="s">
        <v>38</v>
      </c>
      <c r="I8" s="41" t="e">
        <f>body!$E$13*POWER(body!$D$13,H8)</f>
        <v>#VALUE!</v>
      </c>
      <c r="J8" s="39" t="s">
        <v>38</v>
      </c>
      <c r="K8" s="41" t="e">
        <f>body!$G$13*POWER(body!$F$13,J8)</f>
        <v>#VALUE!</v>
      </c>
      <c r="L8" s="43"/>
      <c r="M8" s="44" t="s">
        <v>38</v>
      </c>
      <c r="N8" s="45" t="e">
        <f t="shared" si="1"/>
        <v>#VALUE!</v>
      </c>
      <c r="O8" s="56" t="e">
        <f t="shared" si="2"/>
        <v>#VALUE!</v>
      </c>
      <c r="P8" s="47" t="e">
        <f t="shared" si="3"/>
        <v>#VALUE!</v>
      </c>
      <c r="Q8" s="45" t="e">
        <f t="shared" si="4"/>
        <v>#VALUE!</v>
      </c>
      <c r="R8" s="41" t="e">
        <f>body!$I$13*POWER(body!$H$13,L8*60+M8)</f>
        <v>#VALUE!</v>
      </c>
      <c r="S8" s="41" t="e">
        <f>body!$I$13*POWER(body!$H$13,P8*60+Q8)</f>
        <v>#VALUE!</v>
      </c>
      <c r="T8" s="48" t="e">
        <f t="shared" si="5"/>
        <v>#VALUE!</v>
      </c>
      <c r="U8" s="49" t="e">
        <f t="shared" ref="U4:U9" si="7">RANK($T8,$T$4:$T$9,0)</f>
        <v>#VALUE!</v>
      </c>
      <c r="W8" s="51" t="s">
        <v>43</v>
      </c>
      <c r="X8" s="52"/>
      <c r="Y8" s="52"/>
    </row>
    <row r="9" spans="1:1024" ht="17.25" customHeight="1">
      <c r="A9" s="35"/>
      <c r="B9" s="53"/>
      <c r="C9" s="54"/>
      <c r="D9" s="55"/>
      <c r="E9" s="39" t="s">
        <v>38</v>
      </c>
      <c r="F9" s="40" t="e">
        <f t="shared" si="0"/>
        <v>#VALUE!</v>
      </c>
      <c r="G9" s="41" t="e">
        <f>body!$C$13*POWER(body!$B$13,F9)</f>
        <v>#VALUE!</v>
      </c>
      <c r="H9" s="42" t="s">
        <v>38</v>
      </c>
      <c r="I9" s="41" t="e">
        <f>body!$E$13*POWER(body!$D$13,H9)</f>
        <v>#VALUE!</v>
      </c>
      <c r="J9" s="39" t="s">
        <v>38</v>
      </c>
      <c r="K9" s="41" t="e">
        <f>body!$G$13*POWER(body!$F$13,J9)</f>
        <v>#VALUE!</v>
      </c>
      <c r="L9" s="43"/>
      <c r="M9" s="44" t="s">
        <v>38</v>
      </c>
      <c r="N9" s="45" t="e">
        <f t="shared" si="1"/>
        <v>#VALUE!</v>
      </c>
      <c r="O9" s="56" t="e">
        <f t="shared" si="2"/>
        <v>#VALUE!</v>
      </c>
      <c r="P9" s="47" t="e">
        <f t="shared" si="3"/>
        <v>#VALUE!</v>
      </c>
      <c r="Q9" s="45" t="e">
        <f t="shared" si="4"/>
        <v>#VALUE!</v>
      </c>
      <c r="R9" s="41" t="e">
        <f>body!$I$13*POWER(body!$H$13,L9*60+M9)</f>
        <v>#VALUE!</v>
      </c>
      <c r="S9" s="41" t="e">
        <f>body!$I$13*POWER(body!$H$13,P9*60+Q9)</f>
        <v>#VALUE!</v>
      </c>
      <c r="T9" s="48" t="e">
        <f t="shared" si="5"/>
        <v>#VALUE!</v>
      </c>
      <c r="U9" s="49" t="e">
        <f t="shared" si="7"/>
        <v>#VALUE!</v>
      </c>
      <c r="W9" s="11"/>
    </row>
    <row r="10" spans="1:1024" ht="17.25" customHeight="1">
      <c r="A10" s="35"/>
      <c r="B10" s="53"/>
      <c r="C10" s="54"/>
      <c r="D10" s="55"/>
      <c r="E10" s="39" t="s">
        <v>38</v>
      </c>
      <c r="F10" s="40" t="e">
        <f t="shared" si="0"/>
        <v>#VALUE!</v>
      </c>
      <c r="G10" s="41" t="e">
        <f>body!$C$13*POWER(body!$B$13,F10)</f>
        <v>#VALUE!</v>
      </c>
      <c r="H10" s="42" t="s">
        <v>38</v>
      </c>
      <c r="I10" s="41" t="e">
        <f>body!$E$13*POWER(body!$D$13,H10)</f>
        <v>#VALUE!</v>
      </c>
      <c r="J10" s="39" t="s">
        <v>38</v>
      </c>
      <c r="K10" s="41" t="e">
        <f>body!$G$13*POWER(body!$F$13,J10)</f>
        <v>#VALUE!</v>
      </c>
      <c r="L10" s="43"/>
      <c r="M10" s="44" t="s">
        <v>38</v>
      </c>
      <c r="N10" s="45" t="e">
        <f t="shared" si="1"/>
        <v>#VALUE!</v>
      </c>
      <c r="O10" s="56" t="e">
        <f t="shared" si="2"/>
        <v>#VALUE!</v>
      </c>
      <c r="P10" s="47" t="e">
        <f t="shared" si="3"/>
        <v>#VALUE!</v>
      </c>
      <c r="Q10" s="45" t="e">
        <f t="shared" si="4"/>
        <v>#VALUE!</v>
      </c>
      <c r="R10" s="41" t="e">
        <f>body!$I$13*POWER(body!$H$13,L10*60+M10)</f>
        <v>#VALUE!</v>
      </c>
      <c r="S10" s="41" t="e">
        <f>body!$I$13*POWER(body!$H$13,P10*60+Q10)</f>
        <v>#VALUE!</v>
      </c>
      <c r="T10" s="48" t="e">
        <f t="shared" si="5"/>
        <v>#VALUE!</v>
      </c>
      <c r="U10" s="49" t="e">
        <f t="shared" ref="U10:U17" si="8">RANK($T10,$T$4:$T$17,0)</f>
        <v>#VALUE!</v>
      </c>
      <c r="W10" s="11" t="s">
        <v>44</v>
      </c>
      <c r="X10">
        <v>50</v>
      </c>
      <c r="Y10" t="s">
        <v>8</v>
      </c>
    </row>
    <row r="11" spans="1:1024" ht="17.25" customHeight="1">
      <c r="A11" s="35"/>
      <c r="B11" s="53"/>
      <c r="C11" s="54"/>
      <c r="D11" s="55"/>
      <c r="E11" s="39" t="s">
        <v>38</v>
      </c>
      <c r="F11" s="40" t="e">
        <f t="shared" si="0"/>
        <v>#VALUE!</v>
      </c>
      <c r="G11" s="41" t="e">
        <f>body!$C$13*POWER(body!$B$13,F11)</f>
        <v>#VALUE!</v>
      </c>
      <c r="H11" s="42" t="s">
        <v>38</v>
      </c>
      <c r="I11" s="41" t="e">
        <f>body!$E$13*POWER(body!$D$13,H11)</f>
        <v>#VALUE!</v>
      </c>
      <c r="J11" s="39" t="s">
        <v>38</v>
      </c>
      <c r="K11" s="41" t="e">
        <f>body!$G$13*POWER(body!$F$13,J11)</f>
        <v>#VALUE!</v>
      </c>
      <c r="L11" s="43"/>
      <c r="M11" s="44" t="s">
        <v>38</v>
      </c>
      <c r="N11" s="45" t="e">
        <f t="shared" si="1"/>
        <v>#VALUE!</v>
      </c>
      <c r="O11" s="56" t="e">
        <f t="shared" si="2"/>
        <v>#VALUE!</v>
      </c>
      <c r="P11" s="47" t="e">
        <f t="shared" si="3"/>
        <v>#VALUE!</v>
      </c>
      <c r="Q11" s="45" t="e">
        <f t="shared" si="4"/>
        <v>#VALUE!</v>
      </c>
      <c r="R11" s="41" t="e">
        <f>body!$I$13*POWER(body!$H$13,L11*60+M11)</f>
        <v>#VALUE!</v>
      </c>
      <c r="S11" s="41" t="e">
        <f>body!$I$13*POWER(body!$H$13,P11*60+Q11)</f>
        <v>#VALUE!</v>
      </c>
      <c r="T11" s="48" t="e">
        <f t="shared" si="5"/>
        <v>#VALUE!</v>
      </c>
      <c r="U11" s="49" t="e">
        <f t="shared" si="8"/>
        <v>#VALUE!</v>
      </c>
      <c r="W11" s="11" t="s">
        <v>45</v>
      </c>
      <c r="X11">
        <v>400</v>
      </c>
      <c r="Y11" t="s">
        <v>8</v>
      </c>
    </row>
    <row r="12" spans="1:1024" ht="17.25" customHeight="1">
      <c r="A12" s="35"/>
      <c r="B12" s="53"/>
      <c r="C12" s="54"/>
      <c r="D12" s="55"/>
      <c r="E12" s="39" t="s">
        <v>38</v>
      </c>
      <c r="F12" s="40" t="e">
        <f t="shared" si="0"/>
        <v>#VALUE!</v>
      </c>
      <c r="G12" s="41" t="e">
        <f>body!$C$13*POWER(body!$B$13,F12)</f>
        <v>#VALUE!</v>
      </c>
      <c r="H12" s="42" t="s">
        <v>38</v>
      </c>
      <c r="I12" s="41" t="e">
        <f>body!$E$13*POWER(body!$D$13,H12)</f>
        <v>#VALUE!</v>
      </c>
      <c r="J12" s="39" t="s">
        <v>38</v>
      </c>
      <c r="K12" s="41" t="e">
        <f>body!$G$13*POWER(body!$F$13,J12)</f>
        <v>#VALUE!</v>
      </c>
      <c r="L12" s="43"/>
      <c r="M12" s="44" t="s">
        <v>38</v>
      </c>
      <c r="N12" s="45" t="e">
        <f t="shared" si="1"/>
        <v>#VALUE!</v>
      </c>
      <c r="O12" s="56" t="e">
        <f t="shared" si="2"/>
        <v>#VALUE!</v>
      </c>
      <c r="P12" s="47" t="e">
        <f t="shared" si="3"/>
        <v>#VALUE!</v>
      </c>
      <c r="Q12" s="45" t="e">
        <f t="shared" si="4"/>
        <v>#VALUE!</v>
      </c>
      <c r="R12" s="41" t="e">
        <f>body!$I$13*POWER(body!$H$13,L12*60+M12)</f>
        <v>#VALUE!</v>
      </c>
      <c r="S12" s="41" t="e">
        <f>body!$I$13*POWER(body!$H$13,P12*60+Q12)</f>
        <v>#VALUE!</v>
      </c>
      <c r="T12" s="48" t="e">
        <f t="shared" si="5"/>
        <v>#VALUE!</v>
      </c>
      <c r="U12" s="49" t="e">
        <f t="shared" si="8"/>
        <v>#VALUE!</v>
      </c>
      <c r="W12" s="11"/>
    </row>
    <row r="13" spans="1:1024" ht="17.25" customHeight="1">
      <c r="A13" s="35"/>
      <c r="B13" s="53"/>
      <c r="C13" s="54"/>
      <c r="D13" s="55"/>
      <c r="E13" s="39" t="s">
        <v>38</v>
      </c>
      <c r="F13" s="40" t="e">
        <f t="shared" si="0"/>
        <v>#VALUE!</v>
      </c>
      <c r="G13" s="41" t="e">
        <f>body!$C$13*POWER(body!$B$13,F13)</f>
        <v>#VALUE!</v>
      </c>
      <c r="H13" s="42" t="s">
        <v>38</v>
      </c>
      <c r="I13" s="41" t="e">
        <f>body!$E$13*POWER(body!$D$13,H13)</f>
        <v>#VALUE!</v>
      </c>
      <c r="J13" s="39" t="s">
        <v>38</v>
      </c>
      <c r="K13" s="41" t="e">
        <f>body!$G$13*POWER(body!$F$13,J13)</f>
        <v>#VALUE!</v>
      </c>
      <c r="L13" s="43"/>
      <c r="M13" s="44" t="s">
        <v>38</v>
      </c>
      <c r="N13" s="45" t="e">
        <f t="shared" si="1"/>
        <v>#VALUE!</v>
      </c>
      <c r="O13" s="56" t="e">
        <f t="shared" si="2"/>
        <v>#VALUE!</v>
      </c>
      <c r="P13" s="47" t="e">
        <f t="shared" si="3"/>
        <v>#VALUE!</v>
      </c>
      <c r="Q13" s="45" t="e">
        <f t="shared" si="4"/>
        <v>#VALUE!</v>
      </c>
      <c r="R13" s="41" t="e">
        <f>body!$I$13*POWER(body!$H$13,L13*60+M13)</f>
        <v>#VALUE!</v>
      </c>
      <c r="S13" s="41" t="e">
        <f>body!$I$13*POWER(body!$H$13,P13*60+Q13)</f>
        <v>#VALUE!</v>
      </c>
      <c r="T13" s="48" t="e">
        <f t="shared" si="5"/>
        <v>#VALUE!</v>
      </c>
      <c r="U13" s="49" t="e">
        <f t="shared" si="8"/>
        <v>#VALUE!</v>
      </c>
      <c r="W13" s="11"/>
    </row>
    <row r="14" spans="1:1024" ht="17.25" customHeight="1">
      <c r="A14" s="35"/>
      <c r="B14" s="53"/>
      <c r="C14" s="54"/>
      <c r="D14" s="55"/>
      <c r="E14" s="39" t="s">
        <v>38</v>
      </c>
      <c r="F14" s="40" t="e">
        <f t="shared" si="0"/>
        <v>#VALUE!</v>
      </c>
      <c r="G14" s="41" t="e">
        <f>body!$C$13*POWER(body!$B$13,F14)</f>
        <v>#VALUE!</v>
      </c>
      <c r="H14" s="42" t="s">
        <v>38</v>
      </c>
      <c r="I14" s="41" t="e">
        <f>body!$E$13*POWER(body!$D$13,H14)</f>
        <v>#VALUE!</v>
      </c>
      <c r="J14" s="39" t="s">
        <v>38</v>
      </c>
      <c r="K14" s="41" t="e">
        <f>body!$G$13*POWER(body!$F$13,J14)</f>
        <v>#VALUE!</v>
      </c>
      <c r="L14" s="43"/>
      <c r="M14" s="44" t="s">
        <v>38</v>
      </c>
      <c r="N14" s="45" t="e">
        <f t="shared" si="1"/>
        <v>#VALUE!</v>
      </c>
      <c r="O14" s="56" t="e">
        <f t="shared" si="2"/>
        <v>#VALUE!</v>
      </c>
      <c r="P14" s="47" t="e">
        <f t="shared" si="3"/>
        <v>#VALUE!</v>
      </c>
      <c r="Q14" s="45" t="e">
        <f t="shared" si="4"/>
        <v>#VALUE!</v>
      </c>
      <c r="R14" s="41" t="e">
        <f>body!$I$13*POWER(body!$H$13,L14*60+M14)</f>
        <v>#VALUE!</v>
      </c>
      <c r="S14" s="41" t="e">
        <f>body!$I$13*POWER(body!$H$13,P14*60+Q14)</f>
        <v>#VALUE!</v>
      </c>
      <c r="T14" s="48" t="e">
        <f t="shared" si="5"/>
        <v>#VALUE!</v>
      </c>
      <c r="U14" s="49" t="e">
        <f t="shared" si="8"/>
        <v>#VALUE!</v>
      </c>
      <c r="W14" s="11"/>
    </row>
    <row r="15" spans="1:1024" ht="17.25" customHeight="1">
      <c r="A15" s="35"/>
      <c r="B15" s="53"/>
      <c r="C15" s="54"/>
      <c r="D15" s="55"/>
      <c r="E15" s="39" t="s">
        <v>38</v>
      </c>
      <c r="F15" s="40" t="e">
        <f t="shared" si="0"/>
        <v>#VALUE!</v>
      </c>
      <c r="G15" s="41" t="e">
        <f>body!$C$13*POWER(body!$B$13,F15)</f>
        <v>#VALUE!</v>
      </c>
      <c r="H15" s="42" t="s">
        <v>38</v>
      </c>
      <c r="I15" s="41" t="e">
        <f>body!$E$13*POWER(body!$D$13,H15)</f>
        <v>#VALUE!</v>
      </c>
      <c r="J15" s="39" t="s">
        <v>38</v>
      </c>
      <c r="K15" s="41" t="e">
        <f>body!$G$13*POWER(body!$F$13,J15)</f>
        <v>#VALUE!</v>
      </c>
      <c r="L15" s="43"/>
      <c r="M15" s="44" t="s">
        <v>38</v>
      </c>
      <c r="N15" s="45" t="e">
        <f t="shared" si="1"/>
        <v>#VALUE!</v>
      </c>
      <c r="O15" s="56" t="e">
        <f t="shared" si="2"/>
        <v>#VALUE!</v>
      </c>
      <c r="P15" s="47" t="e">
        <f t="shared" si="3"/>
        <v>#VALUE!</v>
      </c>
      <c r="Q15" s="45" t="e">
        <f t="shared" si="4"/>
        <v>#VALUE!</v>
      </c>
      <c r="R15" s="41" t="e">
        <f>body!$I$13*POWER(body!$H$13,L15*60+M15)</f>
        <v>#VALUE!</v>
      </c>
      <c r="S15" s="41" t="e">
        <f>body!$I$13*POWER(body!$H$13,P15*60+Q15)</f>
        <v>#VALUE!</v>
      </c>
      <c r="T15" s="48" t="e">
        <f t="shared" si="5"/>
        <v>#VALUE!</v>
      </c>
      <c r="U15" s="49" t="e">
        <f t="shared" si="8"/>
        <v>#VALUE!</v>
      </c>
      <c r="W15" s="11"/>
    </row>
    <row r="16" spans="1:1024" ht="17.25" customHeight="1">
      <c r="A16" s="35"/>
      <c r="B16" s="53"/>
      <c r="C16" s="54"/>
      <c r="D16" s="55"/>
      <c r="E16" s="39" t="s">
        <v>38</v>
      </c>
      <c r="F16" s="40" t="e">
        <f t="shared" si="0"/>
        <v>#VALUE!</v>
      </c>
      <c r="G16" s="41" t="e">
        <f>body!$C$13*POWER(body!$B$13,F16)</f>
        <v>#VALUE!</v>
      </c>
      <c r="H16" s="42" t="s">
        <v>38</v>
      </c>
      <c r="I16" s="41" t="e">
        <f>body!$E$13*POWER(body!$D$13,H16)</f>
        <v>#VALUE!</v>
      </c>
      <c r="J16" s="39" t="s">
        <v>38</v>
      </c>
      <c r="K16" s="41" t="e">
        <f>body!$G$13*POWER(body!$F$13,J16)</f>
        <v>#VALUE!</v>
      </c>
      <c r="L16" s="43"/>
      <c r="M16" s="44" t="s">
        <v>38</v>
      </c>
      <c r="N16" s="45" t="e">
        <f t="shared" si="1"/>
        <v>#VALUE!</v>
      </c>
      <c r="O16" s="56" t="e">
        <f t="shared" si="2"/>
        <v>#VALUE!</v>
      </c>
      <c r="P16" s="47" t="e">
        <f t="shared" si="3"/>
        <v>#VALUE!</v>
      </c>
      <c r="Q16" s="45" t="e">
        <f t="shared" si="4"/>
        <v>#VALUE!</v>
      </c>
      <c r="R16" s="41" t="e">
        <f>body!$I$13*POWER(body!$H$13,L16*60+M16)</f>
        <v>#VALUE!</v>
      </c>
      <c r="S16" s="41" t="e">
        <f>body!$I$13*POWER(body!$H$13,P16*60+Q16)</f>
        <v>#VALUE!</v>
      </c>
      <c r="T16" s="48" t="e">
        <f t="shared" si="5"/>
        <v>#VALUE!</v>
      </c>
      <c r="U16" s="49" t="e">
        <f t="shared" si="8"/>
        <v>#VALUE!</v>
      </c>
      <c r="W16" s="11"/>
    </row>
    <row r="17" spans="1:23" ht="17.25" customHeight="1">
      <c r="A17" s="35"/>
      <c r="B17" s="53"/>
      <c r="C17" s="54"/>
      <c r="D17" s="55"/>
      <c r="E17" s="39" t="s">
        <v>38</v>
      </c>
      <c r="F17" s="40" t="e">
        <f t="shared" si="0"/>
        <v>#VALUE!</v>
      </c>
      <c r="G17" s="41" t="e">
        <f>body!$C$13*POWER(body!$B$13,F17)</f>
        <v>#VALUE!</v>
      </c>
      <c r="H17" s="42" t="s">
        <v>38</v>
      </c>
      <c r="I17" s="41" t="e">
        <f>body!$E$13*POWER(body!$D$13,H17)</f>
        <v>#VALUE!</v>
      </c>
      <c r="J17" s="39" t="s">
        <v>38</v>
      </c>
      <c r="K17" s="41" t="e">
        <f>body!$G$13*POWER(body!$F$13,J17)</f>
        <v>#VALUE!</v>
      </c>
      <c r="L17" s="43"/>
      <c r="M17" s="44" t="s">
        <v>38</v>
      </c>
      <c r="N17" s="45" t="e">
        <f t="shared" si="1"/>
        <v>#VALUE!</v>
      </c>
      <c r="O17" s="56" t="e">
        <f t="shared" si="2"/>
        <v>#VALUE!</v>
      </c>
      <c r="P17" s="47" t="e">
        <f t="shared" si="3"/>
        <v>#VALUE!</v>
      </c>
      <c r="Q17" s="45" t="e">
        <f t="shared" si="4"/>
        <v>#VALUE!</v>
      </c>
      <c r="R17" s="41" t="e">
        <f>body!$I$13*POWER(body!$H$13,L17*60+M17)</f>
        <v>#VALUE!</v>
      </c>
      <c r="S17" s="41" t="e">
        <f>body!$I$13*POWER(body!$H$13,P17*60+Q17)</f>
        <v>#VALUE!</v>
      </c>
      <c r="T17" s="48" t="e">
        <f t="shared" si="5"/>
        <v>#VALUE!</v>
      </c>
      <c r="U17" s="49" t="e">
        <f t="shared" si="8"/>
        <v>#VALUE!</v>
      </c>
      <c r="W17" s="11"/>
    </row>
    <row r="18" spans="1:23" ht="17.25" customHeight="1">
      <c r="A18" s="35"/>
      <c r="B18" s="53"/>
      <c r="C18" s="54"/>
      <c r="D18" s="55"/>
      <c r="E18" s="39" t="s">
        <v>38</v>
      </c>
      <c r="F18" s="40" t="e">
        <f t="shared" si="0"/>
        <v>#VALUE!</v>
      </c>
      <c r="G18" s="41" t="e">
        <f>body!$C$13*POWER(body!$B$13,F18)</f>
        <v>#VALUE!</v>
      </c>
      <c r="H18" s="42" t="s">
        <v>38</v>
      </c>
      <c r="I18" s="41" t="e">
        <f>body!$E$13*POWER(body!$D$13,H18)</f>
        <v>#VALUE!</v>
      </c>
      <c r="J18" s="39" t="s">
        <v>38</v>
      </c>
      <c r="K18" s="41" t="e">
        <f>body!$G$13*POWER(body!$F$13,J18)</f>
        <v>#VALUE!</v>
      </c>
      <c r="L18" s="57"/>
      <c r="M18" s="58" t="s">
        <v>38</v>
      </c>
      <c r="N18" s="45" t="e">
        <f t="shared" si="1"/>
        <v>#VALUE!</v>
      </c>
      <c r="O18" s="56" t="e">
        <f t="shared" si="2"/>
        <v>#VALUE!</v>
      </c>
      <c r="P18" s="47" t="e">
        <f t="shared" si="3"/>
        <v>#VALUE!</v>
      </c>
      <c r="Q18" s="45" t="e">
        <f t="shared" si="4"/>
        <v>#VALUE!</v>
      </c>
      <c r="R18" s="41" t="e">
        <f>body!$I$13*POWER(body!$H$13,L18*60+M18)</f>
        <v>#VALUE!</v>
      </c>
      <c r="S18" s="41" t="e">
        <f>body!$I$13*POWER(body!$H$13,P18*60+Q18)</f>
        <v>#VALUE!</v>
      </c>
      <c r="T18" s="48" t="e">
        <f t="shared" si="5"/>
        <v>#VALUE!</v>
      </c>
      <c r="U18" s="49" t="e">
        <f ca="1">_xlfn.RANK.AVG($T18,T18:T34,0)</f>
        <v>#NAME?</v>
      </c>
    </row>
    <row r="19" spans="1:23" ht="17.25" customHeight="1">
      <c r="A19" s="35"/>
      <c r="B19" s="53"/>
      <c r="C19" s="54"/>
      <c r="D19" s="55"/>
      <c r="E19" s="39" t="s">
        <v>38</v>
      </c>
      <c r="F19" s="40" t="e">
        <f t="shared" si="0"/>
        <v>#VALUE!</v>
      </c>
      <c r="G19" s="41" t="e">
        <f>body!$C$13*POWER(body!$B$13,F19)</f>
        <v>#VALUE!</v>
      </c>
      <c r="H19" s="42" t="s">
        <v>38</v>
      </c>
      <c r="I19" s="41" t="e">
        <f>body!$E$13*POWER(body!$D$13,H19)</f>
        <v>#VALUE!</v>
      </c>
      <c r="J19" s="39" t="s">
        <v>38</v>
      </c>
      <c r="K19" s="41" t="e">
        <f>body!$G$13*POWER(body!$F$13,J19)</f>
        <v>#VALUE!</v>
      </c>
      <c r="L19" s="57"/>
      <c r="M19" s="58" t="s">
        <v>38</v>
      </c>
      <c r="N19" s="45" t="e">
        <f t="shared" si="1"/>
        <v>#VALUE!</v>
      </c>
      <c r="O19" s="56" t="e">
        <f t="shared" si="2"/>
        <v>#VALUE!</v>
      </c>
      <c r="P19" s="47" t="e">
        <f t="shared" si="3"/>
        <v>#VALUE!</v>
      </c>
      <c r="Q19" s="45" t="e">
        <f t="shared" si="4"/>
        <v>#VALUE!</v>
      </c>
      <c r="R19" s="41" t="e">
        <f>body!$I$13*POWER(body!$H$13,L19*60+M19)</f>
        <v>#VALUE!</v>
      </c>
      <c r="S19" s="41" t="e">
        <f>body!$I$13*POWER(body!$H$13,P19*60+Q19)</f>
        <v>#VALUE!</v>
      </c>
      <c r="T19" s="48" t="e">
        <f t="shared" si="5"/>
        <v>#VALUE!</v>
      </c>
      <c r="U19" s="49" t="e">
        <f ca="1">_xlfn.RANK.AVG($T19,T19:T35,0)</f>
        <v>#NAME?</v>
      </c>
    </row>
    <row r="20" spans="1:23" ht="17.25" customHeight="1">
      <c r="A20" s="35"/>
      <c r="B20" s="53"/>
      <c r="C20" s="54"/>
      <c r="D20" s="55"/>
      <c r="E20" s="39" t="s">
        <v>38</v>
      </c>
      <c r="F20" s="40" t="e">
        <f t="shared" si="0"/>
        <v>#VALUE!</v>
      </c>
      <c r="G20" s="41" t="e">
        <f>body!$C$13*POWER(body!$B$13,F20)</f>
        <v>#VALUE!</v>
      </c>
      <c r="H20" s="42" t="s">
        <v>38</v>
      </c>
      <c r="I20" s="41" t="e">
        <f>body!$E$13*POWER(body!$D$13,H20)</f>
        <v>#VALUE!</v>
      </c>
      <c r="J20" s="39" t="s">
        <v>38</v>
      </c>
      <c r="K20" s="41" t="e">
        <f>body!$G$13*POWER(body!$F$13,J20)</f>
        <v>#VALUE!</v>
      </c>
      <c r="L20" s="57"/>
      <c r="M20" s="58" t="s">
        <v>38</v>
      </c>
      <c r="N20" s="45" t="e">
        <f t="shared" si="1"/>
        <v>#VALUE!</v>
      </c>
      <c r="O20" s="56" t="e">
        <f t="shared" si="2"/>
        <v>#VALUE!</v>
      </c>
      <c r="P20" s="47" t="e">
        <f t="shared" si="3"/>
        <v>#VALUE!</v>
      </c>
      <c r="Q20" s="45" t="e">
        <f t="shared" si="4"/>
        <v>#VALUE!</v>
      </c>
      <c r="R20" s="41" t="e">
        <f>body!$I$13*POWER(body!$H$13,L20*60+M20)</f>
        <v>#VALUE!</v>
      </c>
      <c r="S20" s="41" t="e">
        <f>body!$I$13*POWER(body!$H$13,P20*60+Q20)</f>
        <v>#VALUE!</v>
      </c>
      <c r="T20" s="48" t="e">
        <f t="shared" si="5"/>
        <v>#VALUE!</v>
      </c>
      <c r="U20" s="49" t="e">
        <f ca="1">_xlfn.RANK.AVG($T20,T20:T36,0)</f>
        <v>#NAME?</v>
      </c>
    </row>
    <row r="21" spans="1:23" ht="17.25" customHeight="1">
      <c r="A21" s="35"/>
      <c r="B21" s="53"/>
      <c r="C21" s="54"/>
      <c r="D21" s="55"/>
      <c r="E21" s="39" t="s">
        <v>38</v>
      </c>
      <c r="F21" s="40" t="e">
        <f t="shared" si="0"/>
        <v>#VALUE!</v>
      </c>
      <c r="G21" s="41" t="e">
        <f>body!$C$13*POWER(body!$B$13,F21)</f>
        <v>#VALUE!</v>
      </c>
      <c r="H21" s="42" t="s">
        <v>38</v>
      </c>
      <c r="I21" s="41" t="e">
        <f>body!$E$13*POWER(body!$D$13,H21)</f>
        <v>#VALUE!</v>
      </c>
      <c r="J21" s="39" t="s">
        <v>38</v>
      </c>
      <c r="K21" s="41" t="e">
        <f>body!$G$13*POWER(body!$F$13,J21)</f>
        <v>#VALUE!</v>
      </c>
      <c r="L21" s="57"/>
      <c r="M21" s="58" t="s">
        <v>38</v>
      </c>
      <c r="N21" s="45" t="e">
        <f t="shared" si="1"/>
        <v>#VALUE!</v>
      </c>
      <c r="O21" s="56" t="e">
        <f t="shared" si="2"/>
        <v>#VALUE!</v>
      </c>
      <c r="P21" s="47" t="e">
        <f t="shared" si="3"/>
        <v>#VALUE!</v>
      </c>
      <c r="Q21" s="45" t="e">
        <f t="shared" si="4"/>
        <v>#VALUE!</v>
      </c>
      <c r="R21" s="41" t="e">
        <f>body!$I$13*POWER(body!$H$13,L21*60+M21)</f>
        <v>#VALUE!</v>
      </c>
      <c r="S21" s="41" t="e">
        <f>body!$I$13*POWER(body!$H$13,P21*60+Q21)</f>
        <v>#VALUE!</v>
      </c>
      <c r="T21" s="48" t="e">
        <f t="shared" si="5"/>
        <v>#VALUE!</v>
      </c>
      <c r="U21" s="49" t="e">
        <f ca="1">_xlfn.RANK.AVG($T21,T21:T37,0)</f>
        <v>#NAME?</v>
      </c>
    </row>
    <row r="22" spans="1:23" ht="17.25" customHeight="1">
      <c r="A22" s="35"/>
      <c r="B22" s="53"/>
      <c r="C22" s="54"/>
      <c r="D22" s="55"/>
      <c r="E22" s="39" t="s">
        <v>38</v>
      </c>
      <c r="F22" s="40" t="e">
        <f t="shared" si="0"/>
        <v>#VALUE!</v>
      </c>
      <c r="G22" s="41" t="e">
        <f>body!$C$13*POWER(body!$B$13,F22)</f>
        <v>#VALUE!</v>
      </c>
      <c r="H22" s="42" t="s">
        <v>38</v>
      </c>
      <c r="I22" s="41" t="e">
        <f>body!$E$13*POWER(body!$D$13,H22)</f>
        <v>#VALUE!</v>
      </c>
      <c r="J22" s="39" t="s">
        <v>38</v>
      </c>
      <c r="K22" s="41" t="e">
        <f>body!$G$13*POWER(body!$F$13,J22)</f>
        <v>#VALUE!</v>
      </c>
      <c r="L22" s="57"/>
      <c r="M22" s="58" t="s">
        <v>38</v>
      </c>
      <c r="N22" s="45" t="e">
        <f t="shared" si="1"/>
        <v>#VALUE!</v>
      </c>
      <c r="O22" s="56" t="e">
        <f t="shared" si="2"/>
        <v>#VALUE!</v>
      </c>
      <c r="P22" s="47" t="e">
        <f t="shared" si="3"/>
        <v>#VALUE!</v>
      </c>
      <c r="Q22" s="45" t="e">
        <f t="shared" si="4"/>
        <v>#VALUE!</v>
      </c>
      <c r="R22" s="41" t="e">
        <f>body!$I$13*POWER(body!$H$13,L22*60+M22)</f>
        <v>#VALUE!</v>
      </c>
      <c r="S22" s="41" t="e">
        <f>body!$I$13*POWER(body!$H$13,P22*60+Q22)</f>
        <v>#VALUE!</v>
      </c>
      <c r="T22" s="48" t="e">
        <f t="shared" si="5"/>
        <v>#VALUE!</v>
      </c>
      <c r="U22" s="49" t="e">
        <f t="shared" ref="U22:U34" ca="1" si="9">_xlfn.RANK.AVG($T22,T22:T35,0)</f>
        <v>#NAME?</v>
      </c>
    </row>
    <row r="23" spans="1:23" ht="17.25" customHeight="1">
      <c r="A23" s="35"/>
      <c r="B23" s="53"/>
      <c r="C23" s="54"/>
      <c r="D23" s="55"/>
      <c r="E23" s="39" t="s">
        <v>38</v>
      </c>
      <c r="F23" s="40" t="e">
        <f t="shared" si="0"/>
        <v>#VALUE!</v>
      </c>
      <c r="G23" s="41" t="e">
        <f>body!$C$13*POWER(body!$B$13,F23)</f>
        <v>#VALUE!</v>
      </c>
      <c r="H23" s="42" t="s">
        <v>38</v>
      </c>
      <c r="I23" s="41" t="e">
        <f>body!$E$13*POWER(body!$D$13,H23)</f>
        <v>#VALUE!</v>
      </c>
      <c r="J23" s="39" t="s">
        <v>38</v>
      </c>
      <c r="K23" s="41" t="e">
        <f>body!$G$13*POWER(body!$F$13,J23)</f>
        <v>#VALUE!</v>
      </c>
      <c r="L23" s="57"/>
      <c r="M23" s="58" t="s">
        <v>38</v>
      </c>
      <c r="N23" s="45" t="e">
        <f t="shared" si="1"/>
        <v>#VALUE!</v>
      </c>
      <c r="O23" s="56" t="e">
        <f t="shared" si="2"/>
        <v>#VALUE!</v>
      </c>
      <c r="P23" s="47" t="e">
        <f t="shared" si="3"/>
        <v>#VALUE!</v>
      </c>
      <c r="Q23" s="45" t="e">
        <f t="shared" si="4"/>
        <v>#VALUE!</v>
      </c>
      <c r="R23" s="41" t="e">
        <f>body!$I$13*POWER(body!$H$13,L23*60+M23)</f>
        <v>#VALUE!</v>
      </c>
      <c r="S23" s="41" t="e">
        <f>body!$I$13*POWER(body!$H$13,P23*60+Q23)</f>
        <v>#VALUE!</v>
      </c>
      <c r="T23" s="48" t="e">
        <f t="shared" si="5"/>
        <v>#VALUE!</v>
      </c>
      <c r="U23" s="49" t="e">
        <f t="shared" ca="1" si="9"/>
        <v>#NAME?</v>
      </c>
    </row>
    <row r="24" spans="1:23" ht="17.25" customHeight="1">
      <c r="A24" s="35"/>
      <c r="B24" s="53"/>
      <c r="C24" s="54"/>
      <c r="D24" s="55"/>
      <c r="E24" s="39" t="s">
        <v>38</v>
      </c>
      <c r="F24" s="40" t="e">
        <f t="shared" si="0"/>
        <v>#VALUE!</v>
      </c>
      <c r="G24" s="41" t="e">
        <f>body!$C$13*POWER(body!$B$13,F24)</f>
        <v>#VALUE!</v>
      </c>
      <c r="H24" s="42" t="s">
        <v>38</v>
      </c>
      <c r="I24" s="41" t="e">
        <f>body!$E$13*POWER(body!$D$13,H24)</f>
        <v>#VALUE!</v>
      </c>
      <c r="J24" s="39" t="s">
        <v>38</v>
      </c>
      <c r="K24" s="41" t="e">
        <f>body!$G$13*POWER(body!$F$13,J24)</f>
        <v>#VALUE!</v>
      </c>
      <c r="L24" s="57"/>
      <c r="M24" s="58" t="s">
        <v>38</v>
      </c>
      <c r="N24" s="45" t="e">
        <f t="shared" si="1"/>
        <v>#VALUE!</v>
      </c>
      <c r="O24" s="56" t="e">
        <f t="shared" si="2"/>
        <v>#VALUE!</v>
      </c>
      <c r="P24" s="47" t="e">
        <f t="shared" si="3"/>
        <v>#VALUE!</v>
      </c>
      <c r="Q24" s="45" t="e">
        <f t="shared" si="4"/>
        <v>#VALUE!</v>
      </c>
      <c r="R24" s="41" t="e">
        <f>body!$I$13*POWER(body!$H$13,L24*60+M24)</f>
        <v>#VALUE!</v>
      </c>
      <c r="S24" s="41" t="e">
        <f>body!$I$13*POWER(body!$H$13,P24*60+Q24)</f>
        <v>#VALUE!</v>
      </c>
      <c r="T24" s="48" t="e">
        <f t="shared" si="5"/>
        <v>#VALUE!</v>
      </c>
      <c r="U24" s="49" t="e">
        <f t="shared" ca="1" si="9"/>
        <v>#NAME?</v>
      </c>
    </row>
    <row r="25" spans="1:23" ht="17.25" customHeight="1">
      <c r="A25" s="35"/>
      <c r="B25" s="53"/>
      <c r="C25" s="54"/>
      <c r="D25" s="55"/>
      <c r="E25" s="39" t="s">
        <v>38</v>
      </c>
      <c r="F25" s="40" t="e">
        <f t="shared" si="0"/>
        <v>#VALUE!</v>
      </c>
      <c r="G25" s="41" t="e">
        <f>body!$C$13*POWER(body!$B$13,F25)</f>
        <v>#VALUE!</v>
      </c>
      <c r="H25" s="42" t="s">
        <v>38</v>
      </c>
      <c r="I25" s="41" t="e">
        <f>body!$E$13*POWER(body!$D$13,H25)</f>
        <v>#VALUE!</v>
      </c>
      <c r="J25" s="39" t="s">
        <v>38</v>
      </c>
      <c r="K25" s="41" t="e">
        <f>body!$G$13*POWER(body!$F$13,J25)</f>
        <v>#VALUE!</v>
      </c>
      <c r="L25" s="57"/>
      <c r="M25" s="58" t="s">
        <v>38</v>
      </c>
      <c r="N25" s="45" t="e">
        <f t="shared" si="1"/>
        <v>#VALUE!</v>
      </c>
      <c r="O25" s="56" t="e">
        <f t="shared" si="2"/>
        <v>#VALUE!</v>
      </c>
      <c r="P25" s="47" t="e">
        <f t="shared" si="3"/>
        <v>#VALUE!</v>
      </c>
      <c r="Q25" s="45" t="e">
        <f t="shared" si="4"/>
        <v>#VALUE!</v>
      </c>
      <c r="R25" s="41" t="e">
        <f>body!$I$13*POWER(body!$H$13,L25*60+M25)</f>
        <v>#VALUE!</v>
      </c>
      <c r="S25" s="41" t="e">
        <f>body!$I$13*POWER(body!$H$13,P25*60+Q25)</f>
        <v>#VALUE!</v>
      </c>
      <c r="T25" s="48" t="e">
        <f t="shared" si="5"/>
        <v>#VALUE!</v>
      </c>
      <c r="U25" s="49" t="e">
        <f t="shared" ca="1" si="9"/>
        <v>#NAME?</v>
      </c>
    </row>
    <row r="26" spans="1:23" ht="17.25" customHeight="1">
      <c r="A26" s="35"/>
      <c r="B26" s="53"/>
      <c r="C26" s="54"/>
      <c r="D26" s="55"/>
      <c r="E26" s="39" t="s">
        <v>38</v>
      </c>
      <c r="F26" s="40" t="e">
        <f t="shared" si="0"/>
        <v>#VALUE!</v>
      </c>
      <c r="G26" s="41" t="e">
        <f>body!$C$13*POWER(body!$B$13,F26)</f>
        <v>#VALUE!</v>
      </c>
      <c r="H26" s="42" t="s">
        <v>38</v>
      </c>
      <c r="I26" s="41" t="e">
        <f>body!$E$13*POWER(body!$D$13,H26)</f>
        <v>#VALUE!</v>
      </c>
      <c r="J26" s="39" t="s">
        <v>38</v>
      </c>
      <c r="K26" s="41" t="e">
        <f>body!$G$13*POWER(body!$F$13,J26)</f>
        <v>#VALUE!</v>
      </c>
      <c r="L26" s="57"/>
      <c r="M26" s="58" t="s">
        <v>38</v>
      </c>
      <c r="N26" s="45" t="e">
        <f t="shared" si="1"/>
        <v>#VALUE!</v>
      </c>
      <c r="O26" s="56" t="e">
        <f t="shared" si="2"/>
        <v>#VALUE!</v>
      </c>
      <c r="P26" s="47" t="e">
        <f t="shared" si="3"/>
        <v>#VALUE!</v>
      </c>
      <c r="Q26" s="45" t="e">
        <f t="shared" si="4"/>
        <v>#VALUE!</v>
      </c>
      <c r="R26" s="41" t="e">
        <f>body!$I$13*POWER(body!$H$13,L26*60+M26)</f>
        <v>#VALUE!</v>
      </c>
      <c r="S26" s="41" t="e">
        <f>body!$I$13*POWER(body!$H$13,P26*60+Q26)</f>
        <v>#VALUE!</v>
      </c>
      <c r="T26" s="48" t="e">
        <f t="shared" si="5"/>
        <v>#VALUE!</v>
      </c>
      <c r="U26" s="49" t="e">
        <f t="shared" ca="1" si="9"/>
        <v>#NAME?</v>
      </c>
    </row>
    <row r="27" spans="1:23" ht="17.25" customHeight="1">
      <c r="A27" s="35"/>
      <c r="B27" s="53"/>
      <c r="C27" s="54"/>
      <c r="D27" s="55"/>
      <c r="E27" s="39" t="s">
        <v>38</v>
      </c>
      <c r="F27" s="40" t="e">
        <f t="shared" si="0"/>
        <v>#VALUE!</v>
      </c>
      <c r="G27" s="41" t="e">
        <f>body!$C$13*POWER(body!$B$13,F27)</f>
        <v>#VALUE!</v>
      </c>
      <c r="H27" s="42" t="s">
        <v>38</v>
      </c>
      <c r="I27" s="41" t="e">
        <f>body!$E$13*POWER(body!$D$13,H27)</f>
        <v>#VALUE!</v>
      </c>
      <c r="J27" s="39" t="s">
        <v>38</v>
      </c>
      <c r="K27" s="41" t="e">
        <f>body!$G$13*POWER(body!$F$13,J27)</f>
        <v>#VALUE!</v>
      </c>
      <c r="L27" s="57"/>
      <c r="M27" s="58" t="s">
        <v>38</v>
      </c>
      <c r="N27" s="45" t="e">
        <f t="shared" si="1"/>
        <v>#VALUE!</v>
      </c>
      <c r="O27" s="56" t="e">
        <f t="shared" si="2"/>
        <v>#VALUE!</v>
      </c>
      <c r="P27" s="47" t="e">
        <f t="shared" si="3"/>
        <v>#VALUE!</v>
      </c>
      <c r="Q27" s="45" t="e">
        <f t="shared" si="4"/>
        <v>#VALUE!</v>
      </c>
      <c r="R27" s="41" t="e">
        <f>body!$I$13*POWER(body!$H$13,L27*60+M27)</f>
        <v>#VALUE!</v>
      </c>
      <c r="S27" s="41" t="e">
        <f>body!$I$13*POWER(body!$H$13,P27*60+Q27)</f>
        <v>#VALUE!</v>
      </c>
      <c r="T27" s="48" t="e">
        <f t="shared" si="5"/>
        <v>#VALUE!</v>
      </c>
      <c r="U27" s="49" t="e">
        <f t="shared" ca="1" si="9"/>
        <v>#NAME?</v>
      </c>
    </row>
    <row r="28" spans="1:23" ht="17.25" customHeight="1">
      <c r="A28" s="35"/>
      <c r="B28" s="53"/>
      <c r="C28" s="54"/>
      <c r="D28" s="55"/>
      <c r="E28" s="39" t="s">
        <v>38</v>
      </c>
      <c r="F28" s="40" t="e">
        <f t="shared" si="0"/>
        <v>#VALUE!</v>
      </c>
      <c r="G28" s="41" t="e">
        <f>body!$C$13*POWER(body!$B$13,F28)</f>
        <v>#VALUE!</v>
      </c>
      <c r="H28" s="42" t="s">
        <v>38</v>
      </c>
      <c r="I28" s="41" t="e">
        <f>body!$E$13*POWER(body!$D$13,H28)</f>
        <v>#VALUE!</v>
      </c>
      <c r="J28" s="39" t="s">
        <v>38</v>
      </c>
      <c r="K28" s="41" t="e">
        <f>body!$G$13*POWER(body!$F$13,J28)</f>
        <v>#VALUE!</v>
      </c>
      <c r="L28" s="57"/>
      <c r="M28" s="58" t="s">
        <v>38</v>
      </c>
      <c r="N28" s="45" t="e">
        <f t="shared" si="1"/>
        <v>#VALUE!</v>
      </c>
      <c r="O28" s="56" t="e">
        <f t="shared" si="2"/>
        <v>#VALUE!</v>
      </c>
      <c r="P28" s="47" t="e">
        <f t="shared" si="3"/>
        <v>#VALUE!</v>
      </c>
      <c r="Q28" s="45" t="e">
        <f t="shared" si="4"/>
        <v>#VALUE!</v>
      </c>
      <c r="R28" s="41" t="e">
        <f>body!$I$13*POWER(body!$H$13,L28*60+M28)</f>
        <v>#VALUE!</v>
      </c>
      <c r="S28" s="41" t="e">
        <f>body!$I$13*POWER(body!$H$13,P28*60+Q28)</f>
        <v>#VALUE!</v>
      </c>
      <c r="T28" s="48" t="e">
        <f t="shared" si="5"/>
        <v>#VALUE!</v>
      </c>
      <c r="U28" s="49" t="e">
        <f t="shared" ca="1" si="9"/>
        <v>#NAME?</v>
      </c>
    </row>
    <row r="29" spans="1:23" ht="17.25" customHeight="1">
      <c r="A29" s="35"/>
      <c r="B29" s="53"/>
      <c r="C29" s="54"/>
      <c r="D29" s="55"/>
      <c r="E29" s="39" t="s">
        <v>38</v>
      </c>
      <c r="F29" s="40" t="e">
        <f t="shared" si="0"/>
        <v>#VALUE!</v>
      </c>
      <c r="G29" s="41" t="e">
        <f>body!$C$13*POWER(body!$B$13,F29)</f>
        <v>#VALUE!</v>
      </c>
      <c r="H29" s="42" t="s">
        <v>38</v>
      </c>
      <c r="I29" s="41" t="e">
        <f>body!$E$13*POWER(body!$D$13,H29)</f>
        <v>#VALUE!</v>
      </c>
      <c r="J29" s="39" t="s">
        <v>38</v>
      </c>
      <c r="K29" s="41" t="e">
        <f>body!$G$13*POWER(body!$F$13,J29)</f>
        <v>#VALUE!</v>
      </c>
      <c r="L29" s="57"/>
      <c r="M29" s="58" t="s">
        <v>38</v>
      </c>
      <c r="N29" s="45" t="e">
        <f t="shared" si="1"/>
        <v>#VALUE!</v>
      </c>
      <c r="O29" s="56" t="e">
        <f t="shared" si="2"/>
        <v>#VALUE!</v>
      </c>
      <c r="P29" s="47" t="e">
        <f t="shared" si="3"/>
        <v>#VALUE!</v>
      </c>
      <c r="Q29" s="45" t="e">
        <f t="shared" si="4"/>
        <v>#VALUE!</v>
      </c>
      <c r="R29" s="41" t="e">
        <f>body!$I$13*POWER(body!$H$13,L29*60+M29)</f>
        <v>#VALUE!</v>
      </c>
      <c r="S29" s="41" t="e">
        <f>body!$I$13*POWER(body!$H$13,P29*60+Q29)</f>
        <v>#VALUE!</v>
      </c>
      <c r="T29" s="48" t="e">
        <f t="shared" si="5"/>
        <v>#VALUE!</v>
      </c>
      <c r="U29" s="49" t="e">
        <f t="shared" ca="1" si="9"/>
        <v>#NAME?</v>
      </c>
    </row>
    <row r="30" spans="1:23" ht="17.25" customHeight="1">
      <c r="A30" s="35"/>
      <c r="B30" s="53"/>
      <c r="C30" s="54"/>
      <c r="D30" s="55"/>
      <c r="E30" s="39" t="s">
        <v>38</v>
      </c>
      <c r="F30" s="40" t="e">
        <f t="shared" si="0"/>
        <v>#VALUE!</v>
      </c>
      <c r="G30" s="41" t="e">
        <f>body!$C$13*POWER(body!$B$13,F30)</f>
        <v>#VALUE!</v>
      </c>
      <c r="H30" s="42" t="s">
        <v>38</v>
      </c>
      <c r="I30" s="41" t="e">
        <f>body!$E$13*POWER(body!$D$13,H30)</f>
        <v>#VALUE!</v>
      </c>
      <c r="J30" s="39" t="s">
        <v>38</v>
      </c>
      <c r="K30" s="41" t="e">
        <f>body!$G$13*POWER(body!$F$13,J30)</f>
        <v>#VALUE!</v>
      </c>
      <c r="L30" s="57"/>
      <c r="M30" s="58" t="s">
        <v>38</v>
      </c>
      <c r="N30" s="45" t="e">
        <f t="shared" si="1"/>
        <v>#VALUE!</v>
      </c>
      <c r="O30" s="56" t="e">
        <f t="shared" si="2"/>
        <v>#VALUE!</v>
      </c>
      <c r="P30" s="47" t="e">
        <f t="shared" si="3"/>
        <v>#VALUE!</v>
      </c>
      <c r="Q30" s="45" t="e">
        <f t="shared" si="4"/>
        <v>#VALUE!</v>
      </c>
      <c r="R30" s="41" t="e">
        <f>body!$I$13*POWER(body!$H$13,L30*60+M30)</f>
        <v>#VALUE!</v>
      </c>
      <c r="S30" s="41" t="e">
        <f>body!$I$13*POWER(body!$H$13,P30*60+Q30)</f>
        <v>#VALUE!</v>
      </c>
      <c r="T30" s="48" t="e">
        <f t="shared" si="5"/>
        <v>#VALUE!</v>
      </c>
      <c r="U30" s="49" t="e">
        <f t="shared" ca="1" si="9"/>
        <v>#NAME?</v>
      </c>
    </row>
    <row r="31" spans="1:23" ht="17.25" customHeight="1">
      <c r="A31" s="35"/>
      <c r="B31" s="53"/>
      <c r="C31" s="54"/>
      <c r="D31" s="55"/>
      <c r="E31" s="39" t="s">
        <v>38</v>
      </c>
      <c r="F31" s="40" t="e">
        <f t="shared" si="0"/>
        <v>#VALUE!</v>
      </c>
      <c r="G31" s="41" t="e">
        <f>body!$C$13*POWER(body!$B$13,F31)</f>
        <v>#VALUE!</v>
      </c>
      <c r="H31" s="42" t="s">
        <v>38</v>
      </c>
      <c r="I31" s="41" t="e">
        <f>body!$E$13*POWER(body!$D$13,H31)</f>
        <v>#VALUE!</v>
      </c>
      <c r="J31" s="39" t="s">
        <v>38</v>
      </c>
      <c r="K31" s="41" t="e">
        <f>body!$G$13*POWER(body!$F$13,J31)</f>
        <v>#VALUE!</v>
      </c>
      <c r="L31" s="57"/>
      <c r="M31" s="58" t="s">
        <v>38</v>
      </c>
      <c r="N31" s="45" t="e">
        <f t="shared" si="1"/>
        <v>#VALUE!</v>
      </c>
      <c r="O31" s="56" t="e">
        <f t="shared" si="2"/>
        <v>#VALUE!</v>
      </c>
      <c r="P31" s="47" t="e">
        <f t="shared" si="3"/>
        <v>#VALUE!</v>
      </c>
      <c r="Q31" s="45" t="e">
        <f t="shared" si="4"/>
        <v>#VALUE!</v>
      </c>
      <c r="R31" s="41" t="e">
        <f>body!$I$13*POWER(body!$H$13,L31*60+M31)</f>
        <v>#VALUE!</v>
      </c>
      <c r="S31" s="41" t="e">
        <f>body!$I$13*POWER(body!$H$13,P31*60+Q31)</f>
        <v>#VALUE!</v>
      </c>
      <c r="T31" s="48" t="e">
        <f t="shared" si="5"/>
        <v>#VALUE!</v>
      </c>
      <c r="U31" s="49" t="e">
        <f t="shared" ca="1" si="9"/>
        <v>#NAME?</v>
      </c>
    </row>
    <row r="32" spans="1:23" ht="17.25" customHeight="1">
      <c r="A32" s="35"/>
      <c r="B32" s="53"/>
      <c r="C32" s="54"/>
      <c r="D32" s="55"/>
      <c r="E32" s="39" t="s">
        <v>38</v>
      </c>
      <c r="F32" s="40" t="e">
        <f t="shared" si="0"/>
        <v>#VALUE!</v>
      </c>
      <c r="G32" s="41" t="e">
        <f>body!$C$13*POWER(body!$B$13,F32)</f>
        <v>#VALUE!</v>
      </c>
      <c r="H32" s="42" t="s">
        <v>38</v>
      </c>
      <c r="I32" s="41" t="e">
        <f>body!$E$13*POWER(body!$D$13,H32)</f>
        <v>#VALUE!</v>
      </c>
      <c r="J32" s="39" t="s">
        <v>38</v>
      </c>
      <c r="K32" s="41" t="e">
        <f>body!$G$13*POWER(body!$F$13,J32)</f>
        <v>#VALUE!</v>
      </c>
      <c r="L32" s="57"/>
      <c r="M32" s="58" t="s">
        <v>38</v>
      </c>
      <c r="N32" s="45" t="e">
        <f t="shared" si="1"/>
        <v>#VALUE!</v>
      </c>
      <c r="O32" s="56" t="e">
        <f t="shared" si="2"/>
        <v>#VALUE!</v>
      </c>
      <c r="P32" s="47" t="e">
        <f t="shared" si="3"/>
        <v>#VALUE!</v>
      </c>
      <c r="Q32" s="45" t="e">
        <f t="shared" si="4"/>
        <v>#VALUE!</v>
      </c>
      <c r="R32" s="41" t="e">
        <f>body!$I$13*POWER(body!$H$13,L32*60+M32)</f>
        <v>#VALUE!</v>
      </c>
      <c r="S32" s="41" t="e">
        <f>body!$I$13*POWER(body!$H$13,P32*60+Q32)</f>
        <v>#VALUE!</v>
      </c>
      <c r="T32" s="48" t="e">
        <f t="shared" si="5"/>
        <v>#VALUE!</v>
      </c>
      <c r="U32" s="49" t="e">
        <f t="shared" ca="1" si="9"/>
        <v>#NAME?</v>
      </c>
    </row>
    <row r="33" spans="1:1024" ht="17.25" customHeight="1">
      <c r="A33" s="35"/>
      <c r="B33" s="53"/>
      <c r="C33" s="54"/>
      <c r="D33" s="55"/>
      <c r="E33" s="39" t="s">
        <v>38</v>
      </c>
      <c r="F33" s="40" t="e">
        <f t="shared" si="0"/>
        <v>#VALUE!</v>
      </c>
      <c r="G33" s="41" t="e">
        <f>body!$C$13*POWER(body!$B$13,F33)</f>
        <v>#VALUE!</v>
      </c>
      <c r="H33" s="42" t="s">
        <v>38</v>
      </c>
      <c r="I33" s="41" t="e">
        <f>body!$E$13*POWER(body!$D$13,H33)</f>
        <v>#VALUE!</v>
      </c>
      <c r="J33" s="39" t="s">
        <v>38</v>
      </c>
      <c r="K33" s="41" t="e">
        <f>body!$G$13*POWER(body!$F$13,J33)</f>
        <v>#VALUE!</v>
      </c>
      <c r="L33" s="57"/>
      <c r="M33" s="58" t="s">
        <v>38</v>
      </c>
      <c r="N33" s="45" t="e">
        <f t="shared" si="1"/>
        <v>#VALUE!</v>
      </c>
      <c r="O33" s="56" t="e">
        <f t="shared" si="2"/>
        <v>#VALUE!</v>
      </c>
      <c r="P33" s="47" t="e">
        <f t="shared" si="3"/>
        <v>#VALUE!</v>
      </c>
      <c r="Q33" s="45" t="e">
        <f t="shared" si="4"/>
        <v>#VALUE!</v>
      </c>
      <c r="R33" s="41" t="e">
        <f>body!$I$13*POWER(body!$H$13,L33*60+M33)</f>
        <v>#VALUE!</v>
      </c>
      <c r="S33" s="41" t="e">
        <f>body!$I$13*POWER(body!$H$13,P33*60+Q33)</f>
        <v>#VALUE!</v>
      </c>
      <c r="T33" s="48" t="e">
        <f t="shared" si="5"/>
        <v>#VALUE!</v>
      </c>
      <c r="U33" s="49" t="e">
        <f t="shared" ca="1" si="9"/>
        <v>#NAME?</v>
      </c>
    </row>
    <row r="34" spans="1:1024" ht="17.25" customHeight="1">
      <c r="A34" s="35"/>
      <c r="B34" s="53"/>
      <c r="C34" s="54"/>
      <c r="D34" s="55"/>
      <c r="E34" s="39" t="s">
        <v>38</v>
      </c>
      <c r="F34" s="40" t="e">
        <f t="shared" si="0"/>
        <v>#VALUE!</v>
      </c>
      <c r="G34" s="41" t="e">
        <f>body!$C$13*POWER(body!$B$13,F34)</f>
        <v>#VALUE!</v>
      </c>
      <c r="H34" s="42" t="s">
        <v>38</v>
      </c>
      <c r="I34" s="41" t="e">
        <f>body!$E$13*POWER(body!$D$13,H34)</f>
        <v>#VALUE!</v>
      </c>
      <c r="J34" s="39" t="s">
        <v>38</v>
      </c>
      <c r="K34" s="41" t="e">
        <f>body!$G$13*POWER(body!$F$13,J34)</f>
        <v>#VALUE!</v>
      </c>
      <c r="L34" s="57"/>
      <c r="M34" s="58" t="s">
        <v>38</v>
      </c>
      <c r="N34" s="45" t="e">
        <f t="shared" si="1"/>
        <v>#VALUE!</v>
      </c>
      <c r="O34" s="56" t="e">
        <f t="shared" si="2"/>
        <v>#VALUE!</v>
      </c>
      <c r="P34" s="47" t="e">
        <f t="shared" si="3"/>
        <v>#VALUE!</v>
      </c>
      <c r="Q34" s="45" t="e">
        <f t="shared" si="4"/>
        <v>#VALUE!</v>
      </c>
      <c r="R34" s="41" t="e">
        <f>body!$I$13*POWER(body!$H$13,L34*60+M34)</f>
        <v>#VALUE!</v>
      </c>
      <c r="S34" s="41" t="e">
        <f>body!$I$13*POWER(body!$H$13,P34*60+Q34)</f>
        <v>#VALUE!</v>
      </c>
      <c r="T34" s="48" t="e">
        <f t="shared" si="5"/>
        <v>#VALUE!</v>
      </c>
      <c r="U34" s="49" t="e">
        <f t="shared" ca="1" si="9"/>
        <v>#NAME?</v>
      </c>
    </row>
    <row r="35" spans="1:1024" ht="17.25" customHeight="1">
      <c r="A35" s="59"/>
      <c r="B35" s="60"/>
      <c r="C35" s="61"/>
      <c r="D35" s="62"/>
      <c r="E35" s="39" t="s">
        <v>38</v>
      </c>
      <c r="F35" s="40" t="e">
        <f t="shared" si="0"/>
        <v>#VALUE!</v>
      </c>
      <c r="G35" s="41" t="e">
        <f>body!$C$13*POWER(body!$B$13,F35)</f>
        <v>#VALUE!</v>
      </c>
      <c r="H35" s="42" t="s">
        <v>38</v>
      </c>
      <c r="I35" s="41" t="e">
        <f>body!$E$13*POWER(body!$D$13,H35)</f>
        <v>#VALUE!</v>
      </c>
      <c r="J35" s="39" t="s">
        <v>38</v>
      </c>
      <c r="K35" s="41" t="e">
        <f>body!$G$13*POWER(body!$F$13,J35)</f>
        <v>#VALUE!</v>
      </c>
      <c r="L35" s="63"/>
      <c r="M35" s="58" t="s">
        <v>38</v>
      </c>
      <c r="N35" s="45" t="e">
        <f t="shared" si="1"/>
        <v>#VALUE!</v>
      </c>
      <c r="O35" s="56" t="e">
        <f t="shared" si="2"/>
        <v>#VALUE!</v>
      </c>
      <c r="P35" s="47" t="e">
        <f t="shared" si="3"/>
        <v>#VALUE!</v>
      </c>
      <c r="Q35" s="45" t="e">
        <f t="shared" si="4"/>
        <v>#VALUE!</v>
      </c>
      <c r="R35" s="41" t="e">
        <f>body!$I$13*POWER(body!$H$13,L35*60+M35)</f>
        <v>#VALUE!</v>
      </c>
      <c r="S35" s="41" t="e">
        <f>body!$I$13*POWER(body!$H$13,P35*60+Q35)</f>
        <v>#VALUE!</v>
      </c>
      <c r="T35" s="48" t="e">
        <f t="shared" si="5"/>
        <v>#VALUE!</v>
      </c>
      <c r="U35" s="64"/>
    </row>
    <row r="36" spans="1:1024" s="34" customFormat="1" ht="21.2" customHeight="1">
      <c r="A36" s="65"/>
      <c r="B36" s="66"/>
      <c r="C36" s="66"/>
      <c r="D36" s="67"/>
      <c r="E36" s="68"/>
      <c r="F36" s="68"/>
      <c r="G36" s="66"/>
      <c r="H36" s="66"/>
      <c r="I36" s="66"/>
      <c r="J36" s="68"/>
      <c r="K36" s="66"/>
      <c r="L36" s="66"/>
      <c r="M36" s="69"/>
      <c r="N36" s="69"/>
      <c r="O36" s="69"/>
      <c r="P36" s="69"/>
      <c r="Q36" s="69"/>
      <c r="R36" s="69"/>
      <c r="S36" s="66"/>
      <c r="T36" s="66"/>
      <c r="U36" s="70"/>
      <c r="AMJ36"/>
    </row>
    <row r="37" spans="1:1024" ht="21.2" customHeight="1">
      <c r="A37" s="2" t="s">
        <v>46</v>
      </c>
      <c r="B37" s="2"/>
      <c r="C37" s="71"/>
      <c r="D37" s="72"/>
      <c r="E37" s="73"/>
      <c r="F37" s="73"/>
      <c r="G37" s="71">
        <f>SUM(G4:G7)</f>
        <v>10.586478838165823</v>
      </c>
      <c r="H37" s="71"/>
      <c r="I37" s="71">
        <f>SUM(I4:I7)</f>
        <v>75.6561958129939</v>
      </c>
      <c r="J37" s="73"/>
      <c r="K37" s="71">
        <f>SUM(K4:K7)</f>
        <v>184.22432821553349</v>
      </c>
      <c r="L37" s="71"/>
      <c r="M37" s="74"/>
      <c r="N37" s="74"/>
      <c r="O37" s="74"/>
      <c r="P37" s="74"/>
      <c r="Q37" s="74"/>
      <c r="R37" s="74"/>
      <c r="S37" s="71">
        <f>SUM(S4:S7)</f>
        <v>56.298891038194029</v>
      </c>
      <c r="T37" s="71"/>
      <c r="U37" s="75"/>
    </row>
    <row r="38" spans="1:1024" ht="21.2" customHeight="1">
      <c r="A38" s="2" t="s">
        <v>47</v>
      </c>
      <c r="B38" s="2"/>
      <c r="C38" s="71"/>
      <c r="D38" s="72"/>
      <c r="E38" s="73"/>
      <c r="F38" s="73"/>
      <c r="G38" s="71">
        <f>AVERAGE(G4:G7)</f>
        <v>2.6466197095414556</v>
      </c>
      <c r="H38" s="71"/>
      <c r="I38" s="71">
        <f>AVERAGE(I4:I7)</f>
        <v>18.914048953248475</v>
      </c>
      <c r="J38" s="73"/>
      <c r="K38" s="71">
        <f>AVERAGE(K4:K7)</f>
        <v>46.056082053883372</v>
      </c>
      <c r="L38" s="71"/>
      <c r="M38" s="74"/>
      <c r="N38" s="74"/>
      <c r="O38" s="74"/>
      <c r="P38" s="74"/>
      <c r="Q38" s="74"/>
      <c r="R38" s="74"/>
      <c r="S38" s="71">
        <f>AVERAGE(S4:S7)</f>
        <v>14.074722759548507</v>
      </c>
      <c r="T38" s="71"/>
      <c r="U38" s="75"/>
    </row>
    <row r="39" spans="1:1024" ht="17.25" customHeight="1">
      <c r="B39" s="11"/>
      <c r="C39" s="21"/>
      <c r="D39" s="11"/>
      <c r="E39" s="76"/>
      <c r="F39" s="76"/>
      <c r="G39" s="77"/>
      <c r="H39" s="77"/>
      <c r="I39" s="77"/>
      <c r="J39" s="76"/>
      <c r="K39" s="77"/>
      <c r="L39" s="77"/>
      <c r="M39" s="20"/>
      <c r="N39" s="20"/>
      <c r="O39" s="20"/>
      <c r="P39" s="20"/>
      <c r="Q39" s="20"/>
      <c r="R39" s="20"/>
      <c r="S39" s="77"/>
      <c r="T39" s="77"/>
      <c r="U39" s="77"/>
    </row>
    <row r="40" spans="1:1024" ht="17.25" customHeight="1">
      <c r="B40" s="11"/>
      <c r="C40" s="21"/>
      <c r="D40" s="11"/>
      <c r="E40" s="76"/>
      <c r="F40" s="76"/>
      <c r="G40" s="77"/>
      <c r="H40" s="77"/>
      <c r="I40" s="77"/>
      <c r="J40" s="76"/>
      <c r="K40" s="77"/>
      <c r="L40" s="77"/>
      <c r="M40" s="20"/>
      <c r="N40" s="20"/>
      <c r="O40" s="20"/>
      <c r="P40" s="20"/>
      <c r="Q40" s="20"/>
      <c r="R40" s="20"/>
      <c r="S40" s="77"/>
      <c r="T40" s="77"/>
      <c r="U40" s="77"/>
    </row>
    <row r="41" spans="1:1024" ht="17.25" customHeight="1">
      <c r="B41" s="11"/>
      <c r="C41" s="21"/>
      <c r="D41" s="11"/>
      <c r="E41" s="76"/>
      <c r="F41" s="76"/>
      <c r="G41" s="77"/>
      <c r="H41" s="77"/>
      <c r="I41" s="77"/>
      <c r="J41" s="76"/>
      <c r="K41" s="77"/>
      <c r="L41" s="77"/>
      <c r="M41" s="20"/>
      <c r="N41" s="20"/>
      <c r="O41" s="20"/>
      <c r="P41" s="20"/>
      <c r="Q41" s="20"/>
      <c r="R41" s="20"/>
      <c r="S41" s="21"/>
      <c r="T41" s="77"/>
      <c r="U41" s="77"/>
    </row>
    <row r="42" spans="1:1024" ht="17.25" customHeight="1">
      <c r="M42" s="20"/>
      <c r="N42" s="20"/>
      <c r="O42" s="20"/>
      <c r="P42" s="20"/>
      <c r="Q42" s="20"/>
      <c r="R42" s="20"/>
      <c r="S42" s="21"/>
    </row>
    <row r="43" spans="1:1024" ht="17.25" customHeight="1">
      <c r="M43" s="20"/>
      <c r="N43" s="20"/>
      <c r="O43" s="20"/>
      <c r="P43" s="20"/>
      <c r="Q43" s="20"/>
      <c r="R43" s="20"/>
      <c r="S43" s="21"/>
    </row>
    <row r="44" spans="1:1024" ht="17.25" customHeight="1">
      <c r="M44" s="20"/>
      <c r="N44" s="20"/>
      <c r="O44" s="20"/>
      <c r="P44" s="20"/>
      <c r="Q44" s="20"/>
      <c r="R44" s="20"/>
      <c r="S44" s="21"/>
    </row>
    <row r="45" spans="1:1024" ht="17.25" customHeight="1">
      <c r="B45" s="78" t="s">
        <v>48</v>
      </c>
      <c r="C45" s="79"/>
      <c r="D45" s="78"/>
      <c r="E45" s="76"/>
      <c r="F45" s="76"/>
      <c r="G45" s="77"/>
      <c r="H45" s="77"/>
      <c r="I45" s="77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/>
      <c r="V45" s="80"/>
    </row>
    <row r="46" spans="1:1024" ht="17.25" customHeight="1">
      <c r="M46" s="16"/>
      <c r="N46" s="16"/>
      <c r="O46" s="16"/>
      <c r="P46" s="16"/>
      <c r="Q46" s="16"/>
      <c r="R46" s="16"/>
      <c r="S46" s="14"/>
      <c r="T46" s="34"/>
    </row>
    <row r="47" spans="1:1024" s="93" customFormat="1" ht="22.5" customHeight="1">
      <c r="A47" s="81"/>
      <c r="B47" s="82"/>
      <c r="C47" s="83"/>
      <c r="D47" s="84" t="s">
        <v>33</v>
      </c>
      <c r="E47" s="85" t="s">
        <v>49</v>
      </c>
      <c r="F47" s="85"/>
      <c r="G47" s="86" t="s">
        <v>50</v>
      </c>
      <c r="H47" s="87" t="s">
        <v>51</v>
      </c>
      <c r="I47" s="86" t="s">
        <v>50</v>
      </c>
      <c r="J47" s="87" t="s">
        <v>52</v>
      </c>
      <c r="K47" s="86" t="s">
        <v>50</v>
      </c>
      <c r="L47" s="85" t="s">
        <v>53</v>
      </c>
      <c r="M47" s="88"/>
      <c r="N47" s="88"/>
      <c r="O47" s="88"/>
      <c r="P47" s="88"/>
      <c r="Q47" s="88"/>
      <c r="R47" s="88"/>
      <c r="S47" s="86" t="s">
        <v>50</v>
      </c>
      <c r="T47" s="89" t="s">
        <v>36</v>
      </c>
      <c r="U47" s="90" t="s">
        <v>37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MJ47"/>
    </row>
    <row r="48" spans="1:1024" s="104" customFormat="1" ht="16.5" customHeight="1">
      <c r="A48" s="94"/>
      <c r="B48" s="95"/>
      <c r="C48" s="95"/>
      <c r="D48" s="96"/>
      <c r="E48" s="97"/>
      <c r="F48" s="97"/>
      <c r="G48" s="96"/>
      <c r="H48" s="98"/>
      <c r="I48" s="96"/>
      <c r="J48" s="99"/>
      <c r="K48" s="96"/>
      <c r="L48" s="100"/>
      <c r="M48" s="98"/>
      <c r="N48" s="98"/>
      <c r="O48" s="98"/>
      <c r="P48" s="98"/>
      <c r="Q48" s="98"/>
      <c r="R48" s="98"/>
      <c r="S48" s="96"/>
      <c r="T48" s="101">
        <f>G48+I48+K48+S48</f>
        <v>0</v>
      </c>
      <c r="U48" s="102"/>
      <c r="V48" s="10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AMJ48"/>
    </row>
    <row r="49" spans="2:159" ht="17.25" customHeight="1">
      <c r="B49" s="105"/>
      <c r="C49" s="95"/>
      <c r="D49" s="96"/>
      <c r="E49" s="97"/>
      <c r="F49" s="97"/>
      <c r="G49" s="96"/>
      <c r="H49" s="106"/>
      <c r="I49" s="96"/>
      <c r="J49" s="99"/>
      <c r="K49" s="96"/>
      <c r="L49" s="107"/>
      <c r="M49" s="98"/>
      <c r="N49" s="98"/>
      <c r="O49" s="98"/>
      <c r="P49" s="98"/>
      <c r="Q49" s="98"/>
      <c r="R49" s="98"/>
      <c r="S49" s="96"/>
      <c r="T49" s="101"/>
      <c r="U49" s="108"/>
      <c r="V49" s="10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</row>
    <row r="50" spans="2:159" ht="17.25" customHeight="1">
      <c r="B50" s="109"/>
      <c r="C50" s="110"/>
      <c r="D50" s="111"/>
      <c r="E50" s="112"/>
      <c r="F50" s="112"/>
      <c r="G50" s="111"/>
      <c r="H50" s="113"/>
      <c r="I50" s="111"/>
      <c r="J50" s="114"/>
      <c r="K50" s="111"/>
      <c r="L50" s="115"/>
      <c r="M50" s="113"/>
      <c r="N50" s="113"/>
      <c r="O50" s="113"/>
      <c r="P50" s="113"/>
      <c r="Q50" s="113"/>
      <c r="R50" s="113"/>
      <c r="S50" s="111"/>
      <c r="T50" s="101"/>
      <c r="U50" s="116"/>
    </row>
    <row r="51" spans="2:159" ht="17.25" customHeight="1">
      <c r="B51" s="109"/>
      <c r="C51" s="110"/>
      <c r="D51" s="111"/>
      <c r="E51" s="112"/>
      <c r="F51" s="112"/>
      <c r="G51" s="111"/>
      <c r="H51" s="113"/>
      <c r="I51" s="111"/>
      <c r="J51" s="114"/>
      <c r="K51" s="111"/>
      <c r="L51" s="115"/>
      <c r="M51" s="113"/>
      <c r="N51" s="113"/>
      <c r="O51" s="113"/>
      <c r="P51" s="113"/>
      <c r="Q51" s="113"/>
      <c r="R51" s="113"/>
      <c r="S51" s="111"/>
      <c r="T51" s="101"/>
      <c r="U51" s="116"/>
    </row>
    <row r="52" spans="2:159" ht="17.25" customHeight="1">
      <c r="B52" s="109"/>
      <c r="C52" s="110"/>
      <c r="D52" s="111"/>
      <c r="E52" s="112"/>
      <c r="F52" s="112"/>
      <c r="G52" s="111"/>
      <c r="H52" s="113"/>
      <c r="I52" s="111"/>
      <c r="J52" s="114"/>
      <c r="K52" s="111"/>
      <c r="L52" s="115"/>
      <c r="M52" s="113"/>
      <c r="N52" s="113"/>
      <c r="O52" s="113"/>
      <c r="P52" s="113"/>
      <c r="Q52" s="113"/>
      <c r="R52" s="113"/>
      <c r="S52" s="111"/>
      <c r="T52" s="117"/>
      <c r="U52" s="116"/>
    </row>
    <row r="53" spans="2:159" ht="17.25" customHeight="1">
      <c r="B53" s="109"/>
      <c r="C53" s="110"/>
      <c r="D53" s="111"/>
      <c r="E53" s="112"/>
      <c r="F53" s="112"/>
      <c r="G53" s="111"/>
      <c r="H53" s="113"/>
      <c r="I53" s="111"/>
      <c r="J53" s="114"/>
      <c r="K53" s="111"/>
      <c r="L53" s="115"/>
      <c r="M53" s="113"/>
      <c r="N53" s="113"/>
      <c r="O53" s="113"/>
      <c r="P53" s="113"/>
      <c r="Q53" s="113"/>
      <c r="R53" s="113"/>
      <c r="S53" s="111"/>
      <c r="T53" s="117"/>
      <c r="U53" s="116"/>
    </row>
    <row r="54" spans="2:159" ht="17.25" customHeight="1">
      <c r="B54" s="109"/>
      <c r="C54" s="110"/>
      <c r="D54" s="111"/>
      <c r="E54" s="112"/>
      <c r="F54" s="112"/>
      <c r="G54" s="111"/>
      <c r="H54" s="113"/>
      <c r="I54" s="111"/>
      <c r="J54" s="114"/>
      <c r="K54" s="111"/>
      <c r="L54" s="115"/>
      <c r="M54" s="113"/>
      <c r="N54" s="113"/>
      <c r="O54" s="113"/>
      <c r="P54" s="113"/>
      <c r="Q54" s="113"/>
      <c r="R54" s="113"/>
      <c r="S54" s="111"/>
      <c r="T54" s="117"/>
      <c r="U54" s="116"/>
    </row>
    <row r="55" spans="2:159" ht="17.25" customHeight="1">
      <c r="B55" s="109"/>
      <c r="C55" s="110"/>
      <c r="D55" s="111"/>
      <c r="E55" s="112"/>
      <c r="F55" s="112"/>
      <c r="G55" s="111"/>
      <c r="H55" s="113"/>
      <c r="I55" s="111"/>
      <c r="J55" s="114"/>
      <c r="K55" s="111"/>
      <c r="L55" s="115"/>
      <c r="M55" s="113"/>
      <c r="N55" s="113"/>
      <c r="O55" s="113"/>
      <c r="P55" s="113"/>
      <c r="Q55" s="113"/>
      <c r="R55" s="113"/>
      <c r="S55" s="111"/>
      <c r="T55" s="117"/>
      <c r="U55" s="116"/>
    </row>
    <row r="56" spans="2:159" ht="17.25" customHeight="1">
      <c r="B56" s="109"/>
      <c r="C56" s="110"/>
      <c r="D56" s="111"/>
      <c r="E56" s="112"/>
      <c r="F56" s="112"/>
      <c r="G56" s="117"/>
      <c r="H56" s="113"/>
      <c r="I56" s="117"/>
      <c r="J56" s="114"/>
      <c r="K56" s="117"/>
      <c r="L56" s="110"/>
      <c r="M56" s="113"/>
      <c r="N56" s="113"/>
      <c r="O56" s="113"/>
      <c r="P56" s="113"/>
      <c r="Q56" s="113"/>
      <c r="R56" s="113"/>
      <c r="S56" s="117"/>
      <c r="T56" s="117"/>
      <c r="U56" s="116"/>
    </row>
    <row r="57" spans="2:159" ht="17.25" customHeight="1">
      <c r="B57" s="109"/>
      <c r="C57" s="110"/>
      <c r="D57" s="111"/>
      <c r="E57" s="112"/>
      <c r="F57" s="112"/>
      <c r="G57" s="117"/>
      <c r="H57" s="113"/>
      <c r="I57" s="117"/>
      <c r="J57" s="114"/>
      <c r="K57" s="117"/>
      <c r="L57" s="110"/>
      <c r="M57" s="113"/>
      <c r="N57" s="113"/>
      <c r="O57" s="113"/>
      <c r="P57" s="113"/>
      <c r="Q57" s="113"/>
      <c r="R57" s="113"/>
      <c r="S57" s="117"/>
      <c r="T57" s="117"/>
      <c r="U57" s="116"/>
    </row>
    <row r="58" spans="2:159" ht="17.25" customHeight="1">
      <c r="B58" s="109"/>
      <c r="C58" s="110"/>
      <c r="D58" s="111"/>
      <c r="E58" s="112"/>
      <c r="F58" s="112"/>
      <c r="G58" s="117"/>
      <c r="H58" s="113"/>
      <c r="I58" s="117"/>
      <c r="J58" s="114"/>
      <c r="K58" s="117"/>
      <c r="L58" s="110"/>
      <c r="M58" s="113"/>
      <c r="N58" s="113"/>
      <c r="O58" s="113"/>
      <c r="P58" s="113"/>
      <c r="Q58" s="113"/>
      <c r="R58" s="113"/>
      <c r="S58" s="117"/>
      <c r="T58" s="117"/>
      <c r="U58" s="116"/>
    </row>
    <row r="59" spans="2:159" ht="17.25" customHeight="1">
      <c r="B59" s="109"/>
      <c r="C59" s="110"/>
      <c r="D59" s="111"/>
      <c r="E59" s="112"/>
      <c r="F59" s="112"/>
      <c r="G59" s="117"/>
      <c r="H59" s="113"/>
      <c r="I59" s="117"/>
      <c r="J59" s="114"/>
      <c r="K59" s="117"/>
      <c r="L59" s="110"/>
      <c r="M59" s="113"/>
      <c r="N59" s="113"/>
      <c r="O59" s="113"/>
      <c r="P59" s="113"/>
      <c r="Q59" s="113"/>
      <c r="R59" s="113"/>
      <c r="S59" s="117"/>
      <c r="T59" s="117"/>
      <c r="U59" s="116"/>
    </row>
    <row r="60" spans="2:159" ht="17.25" customHeight="1">
      <c r="B60" s="109"/>
      <c r="C60" s="110"/>
      <c r="D60" s="111"/>
      <c r="E60" s="112"/>
      <c r="F60" s="112"/>
      <c r="G60" s="117"/>
      <c r="H60" s="113"/>
      <c r="I60" s="117"/>
      <c r="J60" s="114"/>
      <c r="K60" s="117"/>
      <c r="L60" s="110"/>
      <c r="M60" s="113"/>
      <c r="N60" s="113"/>
      <c r="O60" s="113"/>
      <c r="P60" s="113"/>
      <c r="Q60" s="113"/>
      <c r="R60" s="113"/>
      <c r="S60" s="117"/>
      <c r="T60" s="117"/>
      <c r="U60" s="116"/>
    </row>
    <row r="61" spans="2:159" ht="17.25" customHeight="1">
      <c r="B61" s="109"/>
      <c r="C61" s="110"/>
      <c r="D61" s="111"/>
      <c r="E61" s="112"/>
      <c r="F61" s="112"/>
      <c r="G61" s="117"/>
      <c r="H61" s="113"/>
      <c r="I61" s="117"/>
      <c r="J61" s="114"/>
      <c r="K61" s="117"/>
      <c r="L61" s="110"/>
      <c r="M61" s="113"/>
      <c r="N61" s="113"/>
      <c r="O61" s="113"/>
      <c r="P61" s="113"/>
      <c r="Q61" s="113"/>
      <c r="R61" s="113"/>
      <c r="S61" s="117"/>
      <c r="T61" s="117"/>
      <c r="U61" s="116"/>
    </row>
    <row r="62" spans="2:159" ht="17.25" customHeight="1">
      <c r="B62" s="109"/>
      <c r="C62" s="110"/>
      <c r="D62" s="111"/>
      <c r="E62" s="112"/>
      <c r="F62" s="112"/>
      <c r="G62" s="117"/>
      <c r="H62" s="113"/>
      <c r="I62" s="117"/>
      <c r="J62" s="114"/>
      <c r="K62" s="117"/>
      <c r="L62" s="110"/>
      <c r="M62" s="113"/>
      <c r="N62" s="113"/>
      <c r="O62" s="113"/>
      <c r="P62" s="113"/>
      <c r="Q62" s="113"/>
      <c r="R62" s="113"/>
      <c r="S62" s="117"/>
      <c r="T62" s="117"/>
      <c r="U62" s="116"/>
    </row>
    <row r="63" spans="2:159" ht="17.25" customHeight="1">
      <c r="B63" s="109"/>
      <c r="C63" s="110"/>
      <c r="D63" s="111"/>
      <c r="E63" s="112"/>
      <c r="F63" s="112"/>
      <c r="G63" s="117"/>
      <c r="H63" s="113"/>
      <c r="I63" s="117"/>
      <c r="J63" s="114"/>
      <c r="K63" s="117"/>
      <c r="L63" s="110"/>
      <c r="M63" s="113"/>
      <c r="N63" s="113"/>
      <c r="O63" s="113"/>
      <c r="P63" s="113"/>
      <c r="Q63" s="113"/>
      <c r="R63" s="113"/>
      <c r="S63" s="117"/>
      <c r="T63" s="117"/>
      <c r="U63" s="116"/>
    </row>
    <row r="64" spans="2:159" ht="17.25" customHeight="1">
      <c r="B64" s="109"/>
      <c r="C64" s="110"/>
      <c r="D64" s="111"/>
      <c r="E64" s="112"/>
      <c r="F64" s="112"/>
      <c r="G64" s="117"/>
      <c r="H64" s="113"/>
      <c r="I64" s="117"/>
      <c r="J64" s="114"/>
      <c r="K64" s="117"/>
      <c r="L64" s="110"/>
      <c r="M64" s="113"/>
      <c r="N64" s="113"/>
      <c r="O64" s="113"/>
      <c r="P64" s="113"/>
      <c r="Q64" s="113"/>
      <c r="R64" s="113"/>
      <c r="S64" s="117"/>
      <c r="T64" s="117"/>
      <c r="U64" s="116"/>
    </row>
    <row r="65" spans="2:21" ht="17.25" customHeight="1">
      <c r="B65" s="109"/>
      <c r="C65" s="110"/>
      <c r="D65" s="111"/>
      <c r="E65" s="112"/>
      <c r="F65" s="112"/>
      <c r="G65" s="117"/>
      <c r="H65" s="113"/>
      <c r="I65" s="117"/>
      <c r="J65" s="114"/>
      <c r="K65" s="117"/>
      <c r="L65" s="110"/>
      <c r="M65" s="113"/>
      <c r="N65" s="113"/>
      <c r="O65" s="113"/>
      <c r="P65" s="113"/>
      <c r="Q65" s="113"/>
      <c r="R65" s="113"/>
      <c r="S65" s="117"/>
      <c r="T65" s="117"/>
      <c r="U65" s="116"/>
    </row>
    <row r="66" spans="2:21" ht="17.25" customHeight="1">
      <c r="B66" s="109"/>
      <c r="C66" s="110"/>
      <c r="D66" s="111"/>
      <c r="E66" s="112"/>
      <c r="F66" s="112"/>
      <c r="G66" s="117"/>
      <c r="H66" s="113"/>
      <c r="I66" s="117"/>
      <c r="J66" s="114"/>
      <c r="K66" s="117"/>
      <c r="L66" s="110"/>
      <c r="M66" s="113"/>
      <c r="N66" s="113"/>
      <c r="O66" s="113"/>
      <c r="P66" s="113"/>
      <c r="Q66" s="113"/>
      <c r="R66" s="113"/>
      <c r="S66" s="117"/>
      <c r="T66" s="117"/>
      <c r="U66" s="116"/>
    </row>
    <row r="67" spans="2:21" ht="17.25" customHeight="1">
      <c r="B67" s="118"/>
      <c r="C67" s="119"/>
      <c r="D67" s="120"/>
      <c r="E67" s="121"/>
      <c r="F67" s="121"/>
      <c r="G67" s="122"/>
      <c r="H67" s="123"/>
      <c r="I67" s="122"/>
      <c r="J67" s="124"/>
      <c r="K67" s="122"/>
      <c r="L67" s="119"/>
      <c r="M67" s="123"/>
      <c r="N67" s="123"/>
      <c r="O67" s="123"/>
      <c r="P67" s="123"/>
      <c r="Q67" s="123"/>
      <c r="R67" s="123"/>
      <c r="S67" s="122"/>
      <c r="T67" s="122"/>
      <c r="U67" s="125"/>
    </row>
  </sheetData>
  <mergeCells count="5">
    <mergeCell ref="B1:N1"/>
    <mergeCell ref="L3:M3"/>
    <mergeCell ref="P3:Q3"/>
    <mergeCell ref="A37:B37"/>
    <mergeCell ref="A38:B3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rowBreaks count="1" manualBreakCount="1">
    <brk id="32" max="16383" man="1"/>
  </rowBreaks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AMJ67"/>
  <sheetViews>
    <sheetView zoomScaleNormal="100" workbookViewId="0">
      <selection activeCell="D17" sqref="D17"/>
    </sheetView>
  </sheetViews>
  <sheetFormatPr defaultRowHeight="12.75"/>
  <cols>
    <col min="1" max="1" width="6.28515625" style="14" customWidth="1"/>
    <col min="2" max="2" width="20.7109375" customWidth="1"/>
    <col min="3" max="3" width="5.42578125" style="14" customWidth="1"/>
    <col min="4" max="4" width="18" customWidth="1"/>
    <col min="5" max="6" width="8.85546875" style="15" customWidth="1"/>
    <col min="7" max="7" width="8.28515625" style="14" customWidth="1"/>
    <col min="8" max="8" width="8.85546875" style="16" customWidth="1"/>
    <col min="9" max="9" width="8.28515625" style="14" customWidth="1"/>
    <col min="10" max="10" width="8.85546875" style="15" customWidth="1"/>
    <col min="11" max="11" width="8.28515625" style="14" customWidth="1"/>
    <col min="12" max="12" width="4.7109375" style="14" customWidth="1"/>
    <col min="13" max="13" width="6.5703125" style="17" customWidth="1"/>
    <col min="14" max="14" width="6.5703125" style="18" customWidth="1"/>
    <col min="15" max="15" width="8.85546875" style="18" customWidth="1"/>
    <col min="16" max="16" width="5" style="18" customWidth="1"/>
    <col min="17" max="17" width="6.5703125" style="18" customWidth="1"/>
    <col min="18" max="18" width="9.140625" style="18" customWidth="1"/>
    <col min="19" max="19" width="8.28515625" style="19" customWidth="1"/>
    <col min="20" max="20" width="8.28515625" style="14" customWidth="1"/>
    <col min="21" max="21" width="6.28515625" style="14" customWidth="1"/>
    <col min="22" max="22" width="7" customWidth="1"/>
    <col min="23" max="30" width="11.5703125" customWidth="1"/>
    <col min="31" max="1025" width="8.7109375" customWidth="1"/>
  </cols>
  <sheetData>
    <row r="1" spans="1:1024" ht="26.25" customHeight="1">
      <c r="B1" s="1" t="s">
        <v>54</v>
      </c>
      <c r="C1" s="1"/>
      <c r="D1" s="1"/>
      <c r="E1" s="1"/>
      <c r="F1" s="1"/>
      <c r="G1" s="1"/>
      <c r="H1" s="1"/>
      <c r="I1" s="1"/>
      <c r="J1" s="1"/>
      <c r="K1" s="1"/>
      <c r="M1" s="20"/>
      <c r="N1" s="20"/>
      <c r="O1" s="20"/>
      <c r="P1" s="20"/>
      <c r="Q1" s="20"/>
      <c r="R1" s="20"/>
      <c r="S1" s="21"/>
    </row>
    <row r="2" spans="1:1024" ht="26.25" customHeight="1">
      <c r="E2" s="15" t="s">
        <v>26</v>
      </c>
      <c r="F2" s="15" t="s">
        <v>26</v>
      </c>
      <c r="H2" s="16" t="s">
        <v>27</v>
      </c>
      <c r="J2" s="15" t="s">
        <v>28</v>
      </c>
      <c r="L2" s="14" t="s">
        <v>29</v>
      </c>
      <c r="M2" s="22" t="s">
        <v>26</v>
      </c>
      <c r="N2" s="22" t="s">
        <v>26</v>
      </c>
      <c r="O2" s="20" t="s">
        <v>26</v>
      </c>
      <c r="P2" s="14" t="s">
        <v>29</v>
      </c>
      <c r="Q2" s="22" t="s">
        <v>26</v>
      </c>
      <c r="R2" s="22"/>
      <c r="S2" s="23"/>
    </row>
    <row r="3" spans="1:1024" s="34" customFormat="1" ht="41.25" customHeight="1">
      <c r="A3" s="24" t="s">
        <v>30</v>
      </c>
      <c r="B3" s="25" t="s">
        <v>31</v>
      </c>
      <c r="C3" s="26" t="s">
        <v>32</v>
      </c>
      <c r="D3" s="27" t="s">
        <v>33</v>
      </c>
      <c r="E3" s="28" t="str">
        <f>CONCATENATE("Sprint ",$X$5,"m")</f>
        <v>Sprint 60m</v>
      </c>
      <c r="F3" s="28" t="str">
        <f>CONCATENATE("Sprint ",$X$10,"m prepocet")</f>
        <v>Sprint 50m prepocet</v>
      </c>
      <c r="G3" s="29" t="s">
        <v>20</v>
      </c>
      <c r="H3" s="30" t="s">
        <v>34</v>
      </c>
      <c r="I3" s="29" t="s">
        <v>20</v>
      </c>
      <c r="J3" s="31" t="s">
        <v>35</v>
      </c>
      <c r="K3" s="29" t="s">
        <v>20</v>
      </c>
      <c r="L3" s="3" t="str">
        <f>CONCATENATE("Běh ",$X$6,"m")</f>
        <v>Běh 300m</v>
      </c>
      <c r="M3" s="3"/>
      <c r="N3" s="32" t="str">
        <f>CONCATENATE("Běh ",$X$6,"m v sek.")</f>
        <v>Běh 300m v sek.</v>
      </c>
      <c r="O3" s="32" t="str">
        <f>CONCATENATE("Běh ",$X$11,"m prepocet v sek.")</f>
        <v>Běh 400m prepocet v sek.</v>
      </c>
      <c r="P3" s="3" t="str">
        <f>CONCATENATE("Běh ",$X$11,"m")</f>
        <v>Běh 400m</v>
      </c>
      <c r="Q3" s="3"/>
      <c r="R3" s="32" t="str">
        <f>CONCATENATE("Body ",$X$6,"m")</f>
        <v>Body 300m</v>
      </c>
      <c r="S3" s="32" t="str">
        <f>CONCATENATE("Body ",$X$11,"m prepocet")</f>
        <v>Body 400m prepocet</v>
      </c>
      <c r="T3" s="30" t="s">
        <v>36</v>
      </c>
      <c r="U3" s="33" t="s">
        <v>37</v>
      </c>
      <c r="AMJ3"/>
    </row>
    <row r="4" spans="1:1024" ht="17.25" customHeight="1">
      <c r="A4" s="35"/>
      <c r="B4" s="36"/>
      <c r="C4" s="37"/>
      <c r="D4" s="38"/>
      <c r="E4" s="39" t="s">
        <v>38</v>
      </c>
      <c r="F4" s="40" t="e">
        <f t="shared" ref="F4:F35" si="0">E4/$X$5*$X$10</f>
        <v>#VALUE!</v>
      </c>
      <c r="G4" s="41" t="e">
        <f>body!$C$13*POWER(body!$B$13,F4)</f>
        <v>#VALUE!</v>
      </c>
      <c r="H4" s="42" t="s">
        <v>38</v>
      </c>
      <c r="I4" s="41" t="e">
        <f>body!$E$13*POWER(body!$D$13,H4)</f>
        <v>#VALUE!</v>
      </c>
      <c r="J4" s="39" t="s">
        <v>38</v>
      </c>
      <c r="K4" s="41" t="e">
        <f>body!$G$13*POWER(body!$F$13,J4)</f>
        <v>#VALUE!</v>
      </c>
      <c r="L4" s="43"/>
      <c r="M4" s="44" t="s">
        <v>38</v>
      </c>
      <c r="N4" s="45" t="e">
        <f t="shared" ref="N4:N35" si="1">L4*60+M4</f>
        <v>#VALUE!</v>
      </c>
      <c r="O4" s="46" t="e">
        <f t="shared" ref="O4:O35" si="2">N4/$X$6*$X$11</f>
        <v>#VALUE!</v>
      </c>
      <c r="P4" s="47" t="e">
        <f t="shared" ref="P4:P35" si="3">FLOOR(O4/60,1)</f>
        <v>#VALUE!</v>
      </c>
      <c r="Q4" s="45" t="e">
        <f t="shared" ref="Q4:Q35" si="4">O4-(P4*60)</f>
        <v>#VALUE!</v>
      </c>
      <c r="R4" s="41" t="e">
        <f>body!$I$13*POWER(body!$H$13,L4*60+M4)</f>
        <v>#VALUE!</v>
      </c>
      <c r="S4" s="41" t="e">
        <f>body!$I$13*POWER(body!$H$13,P4*60+Q4)</f>
        <v>#VALUE!</v>
      </c>
      <c r="T4" s="48" t="e">
        <f t="shared" ref="T4:T35" si="5">G4+I4+K4+S4</f>
        <v>#VALUE!</v>
      </c>
      <c r="U4" s="49" t="e">
        <f t="shared" ref="U4:U35" si="6">RANK($T4,$T$4:$T$9,0)</f>
        <v>#VALUE!</v>
      </c>
      <c r="W4" s="50" t="s">
        <v>39</v>
      </c>
      <c r="X4" s="51"/>
      <c r="Y4" s="52"/>
    </row>
    <row r="5" spans="1:1024" ht="17.25" customHeight="1">
      <c r="A5" s="35"/>
      <c r="B5" s="53"/>
      <c r="C5" s="54"/>
      <c r="D5" s="55"/>
      <c r="E5" s="39" t="s">
        <v>38</v>
      </c>
      <c r="F5" s="40" t="e">
        <f t="shared" si="0"/>
        <v>#VALUE!</v>
      </c>
      <c r="G5" s="41" t="e">
        <f>body!$C$13*POWER(body!$B$13,F5)</f>
        <v>#VALUE!</v>
      </c>
      <c r="H5" s="42" t="s">
        <v>38</v>
      </c>
      <c r="I5" s="41" t="e">
        <f>body!$E$13*POWER(body!$D$13,H5)</f>
        <v>#VALUE!</v>
      </c>
      <c r="J5" s="39" t="s">
        <v>38</v>
      </c>
      <c r="K5" s="41" t="e">
        <f>body!$G$13*POWER(body!$F$13,J5)</f>
        <v>#VALUE!</v>
      </c>
      <c r="L5" s="43"/>
      <c r="M5" s="44" t="s">
        <v>38</v>
      </c>
      <c r="N5" s="45" t="e">
        <f t="shared" si="1"/>
        <v>#VALUE!</v>
      </c>
      <c r="O5" s="56" t="e">
        <f t="shared" si="2"/>
        <v>#VALUE!</v>
      </c>
      <c r="P5" s="47" t="e">
        <f t="shared" si="3"/>
        <v>#VALUE!</v>
      </c>
      <c r="Q5" s="45" t="e">
        <f t="shared" si="4"/>
        <v>#VALUE!</v>
      </c>
      <c r="R5" s="41" t="e">
        <f>body!$I$13*POWER(body!$H$13,L5*60+M5)</f>
        <v>#VALUE!</v>
      </c>
      <c r="S5" s="41" t="e">
        <f>body!$I$13*POWER(body!$H$13,P5*60+Q5)</f>
        <v>#VALUE!</v>
      </c>
      <c r="T5" s="48" t="e">
        <f t="shared" si="5"/>
        <v>#VALUE!</v>
      </c>
      <c r="U5" s="49" t="e">
        <f t="shared" si="6"/>
        <v>#VALUE!</v>
      </c>
      <c r="W5" s="51" t="s">
        <v>40</v>
      </c>
      <c r="X5" s="52">
        <v>60</v>
      </c>
      <c r="Y5" s="52" t="s">
        <v>8</v>
      </c>
    </row>
    <row r="6" spans="1:1024" ht="17.25" customHeight="1">
      <c r="A6" s="35"/>
      <c r="B6" s="53"/>
      <c r="C6" s="54"/>
      <c r="D6" s="55"/>
      <c r="E6" s="39" t="s">
        <v>38</v>
      </c>
      <c r="F6" s="40" t="e">
        <f t="shared" si="0"/>
        <v>#VALUE!</v>
      </c>
      <c r="G6" s="41" t="e">
        <f>body!$C$13*POWER(body!$B$13,F6)</f>
        <v>#VALUE!</v>
      </c>
      <c r="H6" s="42" t="s">
        <v>38</v>
      </c>
      <c r="I6" s="41" t="e">
        <f>body!$E$13*POWER(body!$D$13,H6)</f>
        <v>#VALUE!</v>
      </c>
      <c r="J6" s="39" t="s">
        <v>38</v>
      </c>
      <c r="K6" s="41" t="e">
        <f>body!$G$13*POWER(body!$F$13,J6)</f>
        <v>#VALUE!</v>
      </c>
      <c r="L6" s="43"/>
      <c r="M6" s="44" t="s">
        <v>38</v>
      </c>
      <c r="N6" s="45" t="e">
        <f t="shared" si="1"/>
        <v>#VALUE!</v>
      </c>
      <c r="O6" s="56" t="e">
        <f t="shared" si="2"/>
        <v>#VALUE!</v>
      </c>
      <c r="P6" s="47" t="e">
        <f t="shared" si="3"/>
        <v>#VALUE!</v>
      </c>
      <c r="Q6" s="45" t="e">
        <f t="shared" si="4"/>
        <v>#VALUE!</v>
      </c>
      <c r="R6" s="41" t="e">
        <f>body!$I$13*POWER(body!$H$13,L6*60+M6)</f>
        <v>#VALUE!</v>
      </c>
      <c r="S6" s="41" t="e">
        <f>body!$I$13*POWER(body!$H$13,P6*60+Q6)</f>
        <v>#VALUE!</v>
      </c>
      <c r="T6" s="48" t="e">
        <f t="shared" si="5"/>
        <v>#VALUE!</v>
      </c>
      <c r="U6" s="49" t="e">
        <f t="shared" si="6"/>
        <v>#VALUE!</v>
      </c>
      <c r="W6" s="51" t="s">
        <v>41</v>
      </c>
      <c r="X6" s="52">
        <v>300</v>
      </c>
      <c r="Y6" s="52" t="s">
        <v>8</v>
      </c>
    </row>
    <row r="7" spans="1:1024" ht="17.25" customHeight="1">
      <c r="A7" s="35"/>
      <c r="B7" s="53"/>
      <c r="C7" s="54"/>
      <c r="D7" s="55"/>
      <c r="E7" s="39" t="s">
        <v>38</v>
      </c>
      <c r="F7" s="40" t="e">
        <f t="shared" si="0"/>
        <v>#VALUE!</v>
      </c>
      <c r="G7" s="41" t="e">
        <f>body!$C$13*POWER(body!$B$13,F7)</f>
        <v>#VALUE!</v>
      </c>
      <c r="H7" s="42" t="s">
        <v>38</v>
      </c>
      <c r="I7" s="41" t="e">
        <f>body!$E$13*POWER(body!$D$13,H7)</f>
        <v>#VALUE!</v>
      </c>
      <c r="J7" s="39" t="s">
        <v>38</v>
      </c>
      <c r="K7" s="41" t="e">
        <f>body!$G$13*POWER(body!$F$13,J7)</f>
        <v>#VALUE!</v>
      </c>
      <c r="L7" s="43"/>
      <c r="M7" s="44" t="s">
        <v>38</v>
      </c>
      <c r="N7" s="45" t="e">
        <f t="shared" si="1"/>
        <v>#VALUE!</v>
      </c>
      <c r="O7" s="56" t="e">
        <f t="shared" si="2"/>
        <v>#VALUE!</v>
      </c>
      <c r="P7" s="47" t="e">
        <f t="shared" si="3"/>
        <v>#VALUE!</v>
      </c>
      <c r="Q7" s="45" t="e">
        <f t="shared" si="4"/>
        <v>#VALUE!</v>
      </c>
      <c r="R7" s="41" t="e">
        <f>body!$I$13*POWER(body!$H$13,L7*60+M7)</f>
        <v>#VALUE!</v>
      </c>
      <c r="S7" s="41" t="e">
        <f>body!$I$13*POWER(body!$H$13,P7*60+Q7)</f>
        <v>#VALUE!</v>
      </c>
      <c r="T7" s="48" t="e">
        <f t="shared" si="5"/>
        <v>#VALUE!</v>
      </c>
      <c r="U7" s="49" t="e">
        <f t="shared" si="6"/>
        <v>#VALUE!</v>
      </c>
      <c r="W7" s="51" t="s">
        <v>42</v>
      </c>
      <c r="X7" s="52"/>
      <c r="Y7" s="52"/>
    </row>
    <row r="8" spans="1:1024" ht="17.25" customHeight="1">
      <c r="A8" s="35"/>
      <c r="B8" s="53"/>
      <c r="C8" s="54"/>
      <c r="D8" s="55"/>
      <c r="E8" s="39" t="s">
        <v>38</v>
      </c>
      <c r="F8" s="40" t="e">
        <f t="shared" si="0"/>
        <v>#VALUE!</v>
      </c>
      <c r="G8" s="41" t="e">
        <f>body!$C$13*POWER(body!$B$13,F8)</f>
        <v>#VALUE!</v>
      </c>
      <c r="H8" s="42" t="s">
        <v>38</v>
      </c>
      <c r="I8" s="41" t="e">
        <f>body!$E$13*POWER(body!$D$13,H8)</f>
        <v>#VALUE!</v>
      </c>
      <c r="J8" s="39" t="s">
        <v>38</v>
      </c>
      <c r="K8" s="41" t="e">
        <f>body!$G$13*POWER(body!$F$13,J8)</f>
        <v>#VALUE!</v>
      </c>
      <c r="L8" s="43"/>
      <c r="M8" s="44" t="s">
        <v>38</v>
      </c>
      <c r="N8" s="45" t="e">
        <f t="shared" si="1"/>
        <v>#VALUE!</v>
      </c>
      <c r="O8" s="56" t="e">
        <f t="shared" si="2"/>
        <v>#VALUE!</v>
      </c>
      <c r="P8" s="47" t="e">
        <f t="shared" si="3"/>
        <v>#VALUE!</v>
      </c>
      <c r="Q8" s="45" t="e">
        <f t="shared" si="4"/>
        <v>#VALUE!</v>
      </c>
      <c r="R8" s="41" t="e">
        <f>body!$I$13*POWER(body!$H$13,L8*60+M8)</f>
        <v>#VALUE!</v>
      </c>
      <c r="S8" s="41" t="e">
        <f>body!$I$13*POWER(body!$H$13,P8*60+Q8)</f>
        <v>#VALUE!</v>
      </c>
      <c r="T8" s="48" t="e">
        <f t="shared" si="5"/>
        <v>#VALUE!</v>
      </c>
      <c r="U8" s="49" t="e">
        <f t="shared" si="6"/>
        <v>#VALUE!</v>
      </c>
      <c r="W8" s="51" t="s">
        <v>43</v>
      </c>
      <c r="X8" s="52"/>
      <c r="Y8" s="52"/>
    </row>
    <row r="9" spans="1:1024" ht="17.25" customHeight="1">
      <c r="A9" s="35"/>
      <c r="B9" s="53"/>
      <c r="C9" s="54"/>
      <c r="D9" s="55"/>
      <c r="E9" s="39" t="s">
        <v>38</v>
      </c>
      <c r="F9" s="40" t="e">
        <f t="shared" si="0"/>
        <v>#VALUE!</v>
      </c>
      <c r="G9" s="41" t="e">
        <f>body!$C$13*POWER(body!$B$13,F9)</f>
        <v>#VALUE!</v>
      </c>
      <c r="H9" s="42" t="s">
        <v>38</v>
      </c>
      <c r="I9" s="41" t="e">
        <f>body!$E$13*POWER(body!$D$13,H9)</f>
        <v>#VALUE!</v>
      </c>
      <c r="J9" s="39" t="s">
        <v>38</v>
      </c>
      <c r="K9" s="41" t="e">
        <f>body!$G$13*POWER(body!$F$13,J9)</f>
        <v>#VALUE!</v>
      </c>
      <c r="L9" s="43"/>
      <c r="M9" s="44" t="s">
        <v>38</v>
      </c>
      <c r="N9" s="45" t="e">
        <f t="shared" si="1"/>
        <v>#VALUE!</v>
      </c>
      <c r="O9" s="56" t="e">
        <f t="shared" si="2"/>
        <v>#VALUE!</v>
      </c>
      <c r="P9" s="47" t="e">
        <f t="shared" si="3"/>
        <v>#VALUE!</v>
      </c>
      <c r="Q9" s="45" t="e">
        <f t="shared" si="4"/>
        <v>#VALUE!</v>
      </c>
      <c r="R9" s="41" t="e">
        <f>body!$I$13*POWER(body!$H$13,L9*60+M9)</f>
        <v>#VALUE!</v>
      </c>
      <c r="S9" s="41" t="e">
        <f>body!$I$13*POWER(body!$H$13,P9*60+Q9)</f>
        <v>#VALUE!</v>
      </c>
      <c r="T9" s="48" t="e">
        <f t="shared" si="5"/>
        <v>#VALUE!</v>
      </c>
      <c r="U9" s="49" t="e">
        <f t="shared" si="6"/>
        <v>#VALUE!</v>
      </c>
      <c r="W9" s="11"/>
    </row>
    <row r="10" spans="1:1024" ht="17.25" customHeight="1">
      <c r="A10" s="35"/>
      <c r="B10" s="53"/>
      <c r="C10" s="54"/>
      <c r="D10" s="55"/>
      <c r="E10" s="39" t="s">
        <v>38</v>
      </c>
      <c r="F10" s="40" t="e">
        <f t="shared" si="0"/>
        <v>#VALUE!</v>
      </c>
      <c r="G10" s="41" t="e">
        <f>body!$C$13*POWER(body!$B$13,F10)</f>
        <v>#VALUE!</v>
      </c>
      <c r="H10" s="42" t="s">
        <v>38</v>
      </c>
      <c r="I10" s="41" t="e">
        <f>body!$E$13*POWER(body!$D$13,H10)</f>
        <v>#VALUE!</v>
      </c>
      <c r="J10" s="39" t="s">
        <v>38</v>
      </c>
      <c r="K10" s="41" t="e">
        <f>body!$G$13*POWER(body!$F$13,J10)</f>
        <v>#VALUE!</v>
      </c>
      <c r="L10" s="43"/>
      <c r="M10" s="44" t="s">
        <v>38</v>
      </c>
      <c r="N10" s="45" t="e">
        <f t="shared" si="1"/>
        <v>#VALUE!</v>
      </c>
      <c r="O10" s="56" t="e">
        <f t="shared" si="2"/>
        <v>#VALUE!</v>
      </c>
      <c r="P10" s="47" t="e">
        <f t="shared" si="3"/>
        <v>#VALUE!</v>
      </c>
      <c r="Q10" s="45" t="e">
        <f t="shared" si="4"/>
        <v>#VALUE!</v>
      </c>
      <c r="R10" s="41" t="e">
        <f>body!$I$13*POWER(body!$H$13,L10*60+M10)</f>
        <v>#VALUE!</v>
      </c>
      <c r="S10" s="41" t="e">
        <f>body!$I$13*POWER(body!$H$13,P10*60+Q10)</f>
        <v>#VALUE!</v>
      </c>
      <c r="T10" s="48" t="e">
        <f t="shared" si="5"/>
        <v>#VALUE!</v>
      </c>
      <c r="U10" s="49" t="e">
        <f t="shared" si="6"/>
        <v>#VALUE!</v>
      </c>
      <c r="W10" s="11" t="s">
        <v>44</v>
      </c>
      <c r="X10">
        <v>50</v>
      </c>
      <c r="Y10" t="s">
        <v>8</v>
      </c>
    </row>
    <row r="11" spans="1:1024" ht="17.25" customHeight="1">
      <c r="A11" s="35"/>
      <c r="B11" s="53"/>
      <c r="C11" s="54"/>
      <c r="D11" s="55"/>
      <c r="E11" s="39" t="s">
        <v>38</v>
      </c>
      <c r="F11" s="40" t="e">
        <f t="shared" si="0"/>
        <v>#VALUE!</v>
      </c>
      <c r="G11" s="41" t="e">
        <f>body!$C$13*POWER(body!$B$13,F11)</f>
        <v>#VALUE!</v>
      </c>
      <c r="H11" s="42" t="s">
        <v>38</v>
      </c>
      <c r="I11" s="41" t="e">
        <f>body!$E$13*POWER(body!$D$13,H11)</f>
        <v>#VALUE!</v>
      </c>
      <c r="J11" s="39" t="s">
        <v>38</v>
      </c>
      <c r="K11" s="41" t="e">
        <f>body!$G$13*POWER(body!$F$13,J11)</f>
        <v>#VALUE!</v>
      </c>
      <c r="L11" s="43"/>
      <c r="M11" s="44" t="s">
        <v>38</v>
      </c>
      <c r="N11" s="45" t="e">
        <f t="shared" si="1"/>
        <v>#VALUE!</v>
      </c>
      <c r="O11" s="56" t="e">
        <f t="shared" si="2"/>
        <v>#VALUE!</v>
      </c>
      <c r="P11" s="47" t="e">
        <f t="shared" si="3"/>
        <v>#VALUE!</v>
      </c>
      <c r="Q11" s="45" t="e">
        <f t="shared" si="4"/>
        <v>#VALUE!</v>
      </c>
      <c r="R11" s="41" t="e">
        <f>body!$I$13*POWER(body!$H$13,L11*60+M11)</f>
        <v>#VALUE!</v>
      </c>
      <c r="S11" s="41" t="e">
        <f>body!$I$13*POWER(body!$H$13,P11*60+Q11)</f>
        <v>#VALUE!</v>
      </c>
      <c r="T11" s="48" t="e">
        <f t="shared" si="5"/>
        <v>#VALUE!</v>
      </c>
      <c r="U11" s="49" t="e">
        <f t="shared" si="6"/>
        <v>#VALUE!</v>
      </c>
      <c r="W11" s="11" t="s">
        <v>45</v>
      </c>
      <c r="X11">
        <v>400</v>
      </c>
      <c r="Y11" t="s">
        <v>8</v>
      </c>
    </row>
    <row r="12" spans="1:1024" ht="17.25" customHeight="1">
      <c r="A12" s="35"/>
      <c r="B12" s="53"/>
      <c r="C12" s="54"/>
      <c r="D12" s="55"/>
      <c r="E12" s="39" t="s">
        <v>38</v>
      </c>
      <c r="F12" s="40" t="e">
        <f t="shared" si="0"/>
        <v>#VALUE!</v>
      </c>
      <c r="G12" s="41" t="e">
        <f>body!$C$13*POWER(body!$B$13,F12)</f>
        <v>#VALUE!</v>
      </c>
      <c r="H12" s="42" t="s">
        <v>38</v>
      </c>
      <c r="I12" s="41" t="e">
        <f>body!$E$13*POWER(body!$D$13,H12)</f>
        <v>#VALUE!</v>
      </c>
      <c r="J12" s="39" t="s">
        <v>38</v>
      </c>
      <c r="K12" s="41" t="e">
        <f>body!$G$13*POWER(body!$F$13,J12)</f>
        <v>#VALUE!</v>
      </c>
      <c r="L12" s="43"/>
      <c r="M12" s="44" t="s">
        <v>38</v>
      </c>
      <c r="N12" s="45" t="e">
        <f t="shared" si="1"/>
        <v>#VALUE!</v>
      </c>
      <c r="O12" s="56" t="e">
        <f t="shared" si="2"/>
        <v>#VALUE!</v>
      </c>
      <c r="P12" s="47" t="e">
        <f t="shared" si="3"/>
        <v>#VALUE!</v>
      </c>
      <c r="Q12" s="45" t="e">
        <f t="shared" si="4"/>
        <v>#VALUE!</v>
      </c>
      <c r="R12" s="41" t="e">
        <f>body!$I$13*POWER(body!$H$13,L12*60+M12)</f>
        <v>#VALUE!</v>
      </c>
      <c r="S12" s="41" t="e">
        <f>body!$I$13*POWER(body!$H$13,P12*60+Q12)</f>
        <v>#VALUE!</v>
      </c>
      <c r="T12" s="48" t="e">
        <f t="shared" si="5"/>
        <v>#VALUE!</v>
      </c>
      <c r="U12" s="49" t="e">
        <f t="shared" si="6"/>
        <v>#VALUE!</v>
      </c>
      <c r="W12" s="11"/>
    </row>
    <row r="13" spans="1:1024" ht="17.25" customHeight="1">
      <c r="A13" s="35"/>
      <c r="B13" s="53"/>
      <c r="C13" s="54"/>
      <c r="D13" s="55"/>
      <c r="E13" s="39" t="s">
        <v>38</v>
      </c>
      <c r="F13" s="40" t="e">
        <f t="shared" si="0"/>
        <v>#VALUE!</v>
      </c>
      <c r="G13" s="41" t="e">
        <f>body!$C$13*POWER(body!$B$13,F13)</f>
        <v>#VALUE!</v>
      </c>
      <c r="H13" s="42" t="s">
        <v>38</v>
      </c>
      <c r="I13" s="41" t="e">
        <f>body!$E$13*POWER(body!$D$13,H13)</f>
        <v>#VALUE!</v>
      </c>
      <c r="J13" s="39" t="s">
        <v>38</v>
      </c>
      <c r="K13" s="41" t="e">
        <f>body!$G$13*POWER(body!$F$13,J13)</f>
        <v>#VALUE!</v>
      </c>
      <c r="L13" s="43"/>
      <c r="M13" s="44" t="s">
        <v>38</v>
      </c>
      <c r="N13" s="45" t="e">
        <f t="shared" si="1"/>
        <v>#VALUE!</v>
      </c>
      <c r="O13" s="56" t="e">
        <f t="shared" si="2"/>
        <v>#VALUE!</v>
      </c>
      <c r="P13" s="47" t="e">
        <f t="shared" si="3"/>
        <v>#VALUE!</v>
      </c>
      <c r="Q13" s="45" t="e">
        <f t="shared" si="4"/>
        <v>#VALUE!</v>
      </c>
      <c r="R13" s="41" t="e">
        <f>body!$I$13*POWER(body!$H$13,L13*60+M13)</f>
        <v>#VALUE!</v>
      </c>
      <c r="S13" s="41" t="e">
        <f>body!$I$13*POWER(body!$H$13,P13*60+Q13)</f>
        <v>#VALUE!</v>
      </c>
      <c r="T13" s="48" t="e">
        <f t="shared" si="5"/>
        <v>#VALUE!</v>
      </c>
      <c r="U13" s="49" t="e">
        <f t="shared" si="6"/>
        <v>#VALUE!</v>
      </c>
      <c r="W13" s="11"/>
    </row>
    <row r="14" spans="1:1024" ht="17.25" customHeight="1">
      <c r="A14" s="35"/>
      <c r="B14" s="53"/>
      <c r="C14" s="54"/>
      <c r="D14" s="55"/>
      <c r="E14" s="39" t="s">
        <v>38</v>
      </c>
      <c r="F14" s="40" t="e">
        <f t="shared" si="0"/>
        <v>#VALUE!</v>
      </c>
      <c r="G14" s="41" t="e">
        <f>body!$C$13*POWER(body!$B$13,F14)</f>
        <v>#VALUE!</v>
      </c>
      <c r="H14" s="42" t="s">
        <v>38</v>
      </c>
      <c r="I14" s="41" t="e">
        <f>body!$E$13*POWER(body!$D$13,H14)</f>
        <v>#VALUE!</v>
      </c>
      <c r="J14" s="39" t="s">
        <v>38</v>
      </c>
      <c r="K14" s="41" t="e">
        <f>body!$G$13*POWER(body!$F$13,J14)</f>
        <v>#VALUE!</v>
      </c>
      <c r="L14" s="43"/>
      <c r="M14" s="44" t="s">
        <v>38</v>
      </c>
      <c r="N14" s="45" t="e">
        <f t="shared" si="1"/>
        <v>#VALUE!</v>
      </c>
      <c r="O14" s="56" t="e">
        <f t="shared" si="2"/>
        <v>#VALUE!</v>
      </c>
      <c r="P14" s="47" t="e">
        <f t="shared" si="3"/>
        <v>#VALUE!</v>
      </c>
      <c r="Q14" s="45" t="e">
        <f t="shared" si="4"/>
        <v>#VALUE!</v>
      </c>
      <c r="R14" s="41" t="e">
        <f>body!$I$13*POWER(body!$H$13,L14*60+M14)</f>
        <v>#VALUE!</v>
      </c>
      <c r="S14" s="41" t="e">
        <f>body!$I$13*POWER(body!$H$13,P14*60+Q14)</f>
        <v>#VALUE!</v>
      </c>
      <c r="T14" s="48" t="e">
        <f t="shared" si="5"/>
        <v>#VALUE!</v>
      </c>
      <c r="U14" s="49" t="e">
        <f t="shared" si="6"/>
        <v>#VALUE!</v>
      </c>
      <c r="W14" s="11"/>
    </row>
    <row r="15" spans="1:1024" ht="17.25" customHeight="1">
      <c r="A15" s="35"/>
      <c r="B15" s="53"/>
      <c r="C15" s="54"/>
      <c r="D15" s="55"/>
      <c r="E15" s="39" t="s">
        <v>38</v>
      </c>
      <c r="F15" s="40" t="e">
        <f t="shared" si="0"/>
        <v>#VALUE!</v>
      </c>
      <c r="G15" s="41" t="e">
        <f>body!$C$13*POWER(body!$B$13,F15)</f>
        <v>#VALUE!</v>
      </c>
      <c r="H15" s="42" t="s">
        <v>38</v>
      </c>
      <c r="I15" s="41" t="e">
        <f>body!$E$13*POWER(body!$D$13,H15)</f>
        <v>#VALUE!</v>
      </c>
      <c r="J15" s="39" t="s">
        <v>38</v>
      </c>
      <c r="K15" s="41" t="e">
        <f>body!$G$13*POWER(body!$F$13,J15)</f>
        <v>#VALUE!</v>
      </c>
      <c r="L15" s="43"/>
      <c r="M15" s="44" t="s">
        <v>38</v>
      </c>
      <c r="N15" s="45" t="e">
        <f t="shared" si="1"/>
        <v>#VALUE!</v>
      </c>
      <c r="O15" s="56" t="e">
        <f t="shared" si="2"/>
        <v>#VALUE!</v>
      </c>
      <c r="P15" s="47" t="e">
        <f t="shared" si="3"/>
        <v>#VALUE!</v>
      </c>
      <c r="Q15" s="45" t="e">
        <f t="shared" si="4"/>
        <v>#VALUE!</v>
      </c>
      <c r="R15" s="41" t="e">
        <f>body!$I$13*POWER(body!$H$13,L15*60+M15)</f>
        <v>#VALUE!</v>
      </c>
      <c r="S15" s="41" t="e">
        <f>body!$I$13*POWER(body!$H$13,P15*60+Q15)</f>
        <v>#VALUE!</v>
      </c>
      <c r="T15" s="48" t="e">
        <f t="shared" si="5"/>
        <v>#VALUE!</v>
      </c>
      <c r="U15" s="49" t="e">
        <f t="shared" si="6"/>
        <v>#VALUE!</v>
      </c>
      <c r="W15" s="11"/>
    </row>
    <row r="16" spans="1:1024" ht="17.25" customHeight="1">
      <c r="A16" s="35"/>
      <c r="B16" s="53"/>
      <c r="C16" s="54"/>
      <c r="D16" s="55"/>
      <c r="E16" s="39" t="s">
        <v>38</v>
      </c>
      <c r="F16" s="40" t="e">
        <f t="shared" si="0"/>
        <v>#VALUE!</v>
      </c>
      <c r="G16" s="41" t="e">
        <f>body!$C$13*POWER(body!$B$13,F16)</f>
        <v>#VALUE!</v>
      </c>
      <c r="H16" s="42" t="s">
        <v>38</v>
      </c>
      <c r="I16" s="41" t="e">
        <f>body!$E$13*POWER(body!$D$13,H16)</f>
        <v>#VALUE!</v>
      </c>
      <c r="J16" s="39" t="s">
        <v>38</v>
      </c>
      <c r="K16" s="41" t="e">
        <f>body!$G$13*POWER(body!$F$13,J16)</f>
        <v>#VALUE!</v>
      </c>
      <c r="L16" s="43"/>
      <c r="M16" s="44" t="s">
        <v>38</v>
      </c>
      <c r="N16" s="45" t="e">
        <f t="shared" si="1"/>
        <v>#VALUE!</v>
      </c>
      <c r="O16" s="56" t="e">
        <f t="shared" si="2"/>
        <v>#VALUE!</v>
      </c>
      <c r="P16" s="47" t="e">
        <f t="shared" si="3"/>
        <v>#VALUE!</v>
      </c>
      <c r="Q16" s="45" t="e">
        <f t="shared" si="4"/>
        <v>#VALUE!</v>
      </c>
      <c r="R16" s="41" t="e">
        <f>body!$I$13*POWER(body!$H$13,L16*60+M16)</f>
        <v>#VALUE!</v>
      </c>
      <c r="S16" s="41" t="e">
        <f>body!$I$13*POWER(body!$H$13,P16*60+Q16)</f>
        <v>#VALUE!</v>
      </c>
      <c r="T16" s="48" t="e">
        <f t="shared" si="5"/>
        <v>#VALUE!</v>
      </c>
      <c r="U16" s="49" t="e">
        <f t="shared" si="6"/>
        <v>#VALUE!</v>
      </c>
      <c r="W16" s="11"/>
    </row>
    <row r="17" spans="1:23" ht="17.25" customHeight="1">
      <c r="A17" s="35"/>
      <c r="B17" s="53"/>
      <c r="C17" s="54"/>
      <c r="D17" s="55"/>
      <c r="E17" s="39" t="s">
        <v>38</v>
      </c>
      <c r="F17" s="40" t="e">
        <f t="shared" si="0"/>
        <v>#VALUE!</v>
      </c>
      <c r="G17" s="41" t="e">
        <f>body!$C$13*POWER(body!$B$13,F17)</f>
        <v>#VALUE!</v>
      </c>
      <c r="H17" s="42" t="s">
        <v>38</v>
      </c>
      <c r="I17" s="41" t="e">
        <f>body!$E$13*POWER(body!$D$13,H17)</f>
        <v>#VALUE!</v>
      </c>
      <c r="J17" s="39" t="s">
        <v>38</v>
      </c>
      <c r="K17" s="41" t="e">
        <f>body!$G$13*POWER(body!$F$13,J17)</f>
        <v>#VALUE!</v>
      </c>
      <c r="L17" s="43"/>
      <c r="M17" s="44" t="s">
        <v>38</v>
      </c>
      <c r="N17" s="45" t="e">
        <f t="shared" si="1"/>
        <v>#VALUE!</v>
      </c>
      <c r="O17" s="56" t="e">
        <f t="shared" si="2"/>
        <v>#VALUE!</v>
      </c>
      <c r="P17" s="47" t="e">
        <f t="shared" si="3"/>
        <v>#VALUE!</v>
      </c>
      <c r="Q17" s="45" t="e">
        <f t="shared" si="4"/>
        <v>#VALUE!</v>
      </c>
      <c r="R17" s="41" t="e">
        <f>body!$I$13*POWER(body!$H$13,L17*60+M17)</f>
        <v>#VALUE!</v>
      </c>
      <c r="S17" s="41" t="e">
        <f>body!$I$13*POWER(body!$H$13,P17*60+Q17)</f>
        <v>#VALUE!</v>
      </c>
      <c r="T17" s="48" t="e">
        <f t="shared" si="5"/>
        <v>#VALUE!</v>
      </c>
      <c r="U17" s="49" t="e">
        <f t="shared" si="6"/>
        <v>#VALUE!</v>
      </c>
      <c r="W17" s="11"/>
    </row>
    <row r="18" spans="1:23" ht="17.25" customHeight="1">
      <c r="A18" s="35"/>
      <c r="B18" s="53"/>
      <c r="C18" s="54"/>
      <c r="D18" s="55"/>
      <c r="E18" s="39" t="s">
        <v>38</v>
      </c>
      <c r="F18" s="40" t="e">
        <f t="shared" si="0"/>
        <v>#VALUE!</v>
      </c>
      <c r="G18" s="41" t="e">
        <f>body!$C$13*POWER(body!$B$13,F18)</f>
        <v>#VALUE!</v>
      </c>
      <c r="H18" s="42" t="s">
        <v>38</v>
      </c>
      <c r="I18" s="41" t="e">
        <f>body!$E$13*POWER(body!$D$13,H18)</f>
        <v>#VALUE!</v>
      </c>
      <c r="J18" s="39" t="s">
        <v>38</v>
      </c>
      <c r="K18" s="41" t="e">
        <f>body!$G$13*POWER(body!$F$13,J18)</f>
        <v>#VALUE!</v>
      </c>
      <c r="L18" s="57"/>
      <c r="M18" s="58" t="s">
        <v>38</v>
      </c>
      <c r="N18" s="45" t="e">
        <f t="shared" si="1"/>
        <v>#VALUE!</v>
      </c>
      <c r="O18" s="56" t="e">
        <f t="shared" si="2"/>
        <v>#VALUE!</v>
      </c>
      <c r="P18" s="47" t="e">
        <f t="shared" si="3"/>
        <v>#VALUE!</v>
      </c>
      <c r="Q18" s="45" t="e">
        <f t="shared" si="4"/>
        <v>#VALUE!</v>
      </c>
      <c r="R18" s="41" t="e">
        <f>body!$I$13*POWER(body!$H$13,L18*60+M18)</f>
        <v>#VALUE!</v>
      </c>
      <c r="S18" s="41" t="e">
        <f>body!$I$13*POWER(body!$H$13,P18*60+Q18)</f>
        <v>#VALUE!</v>
      </c>
      <c r="T18" s="48" t="e">
        <f t="shared" si="5"/>
        <v>#VALUE!</v>
      </c>
      <c r="U18" s="49" t="e">
        <f t="shared" si="6"/>
        <v>#VALUE!</v>
      </c>
    </row>
    <row r="19" spans="1:23" ht="17.25" customHeight="1">
      <c r="A19" s="35"/>
      <c r="B19" s="53"/>
      <c r="C19" s="54"/>
      <c r="D19" s="55"/>
      <c r="E19" s="39" t="s">
        <v>38</v>
      </c>
      <c r="F19" s="40" t="e">
        <f t="shared" si="0"/>
        <v>#VALUE!</v>
      </c>
      <c r="G19" s="41" t="e">
        <f>body!$C$13*POWER(body!$B$13,F19)</f>
        <v>#VALUE!</v>
      </c>
      <c r="H19" s="42" t="s">
        <v>38</v>
      </c>
      <c r="I19" s="41" t="e">
        <f>body!$E$13*POWER(body!$D$13,H19)</f>
        <v>#VALUE!</v>
      </c>
      <c r="J19" s="39" t="s">
        <v>38</v>
      </c>
      <c r="K19" s="41" t="e">
        <f>body!$G$13*POWER(body!$F$13,J19)</f>
        <v>#VALUE!</v>
      </c>
      <c r="L19" s="57"/>
      <c r="M19" s="58" t="s">
        <v>38</v>
      </c>
      <c r="N19" s="45" t="e">
        <f t="shared" si="1"/>
        <v>#VALUE!</v>
      </c>
      <c r="O19" s="56" t="e">
        <f t="shared" si="2"/>
        <v>#VALUE!</v>
      </c>
      <c r="P19" s="47" t="e">
        <f t="shared" si="3"/>
        <v>#VALUE!</v>
      </c>
      <c r="Q19" s="45" t="e">
        <f t="shared" si="4"/>
        <v>#VALUE!</v>
      </c>
      <c r="R19" s="41" t="e">
        <f>body!$I$13*POWER(body!$H$13,L19*60+M19)</f>
        <v>#VALUE!</v>
      </c>
      <c r="S19" s="41" t="e">
        <f>body!$I$13*POWER(body!$H$13,P19*60+Q19)</f>
        <v>#VALUE!</v>
      </c>
      <c r="T19" s="48" t="e">
        <f t="shared" si="5"/>
        <v>#VALUE!</v>
      </c>
      <c r="U19" s="49" t="e">
        <f t="shared" si="6"/>
        <v>#VALUE!</v>
      </c>
    </row>
    <row r="20" spans="1:23" ht="17.25" customHeight="1">
      <c r="A20" s="35"/>
      <c r="B20" s="53"/>
      <c r="C20" s="54"/>
      <c r="D20" s="55"/>
      <c r="E20" s="39" t="s">
        <v>38</v>
      </c>
      <c r="F20" s="40" t="e">
        <f t="shared" si="0"/>
        <v>#VALUE!</v>
      </c>
      <c r="G20" s="41" t="e">
        <f>body!$C$13*POWER(body!$B$13,F20)</f>
        <v>#VALUE!</v>
      </c>
      <c r="H20" s="42" t="s">
        <v>38</v>
      </c>
      <c r="I20" s="41" t="e">
        <f>body!$E$13*POWER(body!$D$13,H20)</f>
        <v>#VALUE!</v>
      </c>
      <c r="J20" s="39" t="s">
        <v>38</v>
      </c>
      <c r="K20" s="41" t="e">
        <f>body!$G$13*POWER(body!$F$13,J20)</f>
        <v>#VALUE!</v>
      </c>
      <c r="L20" s="57"/>
      <c r="M20" s="58" t="s">
        <v>38</v>
      </c>
      <c r="N20" s="45" t="e">
        <f t="shared" si="1"/>
        <v>#VALUE!</v>
      </c>
      <c r="O20" s="56" t="e">
        <f t="shared" si="2"/>
        <v>#VALUE!</v>
      </c>
      <c r="P20" s="47" t="e">
        <f t="shared" si="3"/>
        <v>#VALUE!</v>
      </c>
      <c r="Q20" s="45" t="e">
        <f t="shared" si="4"/>
        <v>#VALUE!</v>
      </c>
      <c r="R20" s="41" t="e">
        <f>body!$I$13*POWER(body!$H$13,L20*60+M20)</f>
        <v>#VALUE!</v>
      </c>
      <c r="S20" s="41" t="e">
        <f>body!$I$13*POWER(body!$H$13,P20*60+Q20)</f>
        <v>#VALUE!</v>
      </c>
      <c r="T20" s="48" t="e">
        <f t="shared" si="5"/>
        <v>#VALUE!</v>
      </c>
      <c r="U20" s="49" t="e">
        <f t="shared" si="6"/>
        <v>#VALUE!</v>
      </c>
    </row>
    <row r="21" spans="1:23" ht="17.25" customHeight="1">
      <c r="A21" s="35"/>
      <c r="B21" s="53"/>
      <c r="C21" s="54"/>
      <c r="D21" s="55"/>
      <c r="E21" s="39" t="s">
        <v>38</v>
      </c>
      <c r="F21" s="40" t="e">
        <f t="shared" si="0"/>
        <v>#VALUE!</v>
      </c>
      <c r="G21" s="41" t="e">
        <f>body!$C$13*POWER(body!$B$13,F21)</f>
        <v>#VALUE!</v>
      </c>
      <c r="H21" s="42" t="s">
        <v>38</v>
      </c>
      <c r="I21" s="41" t="e">
        <f>body!$E$13*POWER(body!$D$13,H21)</f>
        <v>#VALUE!</v>
      </c>
      <c r="J21" s="39" t="s">
        <v>38</v>
      </c>
      <c r="K21" s="41" t="e">
        <f>body!$G$13*POWER(body!$F$13,J21)</f>
        <v>#VALUE!</v>
      </c>
      <c r="L21" s="57"/>
      <c r="M21" s="58" t="s">
        <v>38</v>
      </c>
      <c r="N21" s="45" t="e">
        <f t="shared" si="1"/>
        <v>#VALUE!</v>
      </c>
      <c r="O21" s="56" t="e">
        <f t="shared" si="2"/>
        <v>#VALUE!</v>
      </c>
      <c r="P21" s="47" t="e">
        <f t="shared" si="3"/>
        <v>#VALUE!</v>
      </c>
      <c r="Q21" s="45" t="e">
        <f t="shared" si="4"/>
        <v>#VALUE!</v>
      </c>
      <c r="R21" s="41" t="e">
        <f>body!$I$13*POWER(body!$H$13,L21*60+M21)</f>
        <v>#VALUE!</v>
      </c>
      <c r="S21" s="41" t="e">
        <f>body!$I$13*POWER(body!$H$13,P21*60+Q21)</f>
        <v>#VALUE!</v>
      </c>
      <c r="T21" s="48" t="e">
        <f t="shared" si="5"/>
        <v>#VALUE!</v>
      </c>
      <c r="U21" s="49" t="e">
        <f t="shared" si="6"/>
        <v>#VALUE!</v>
      </c>
    </row>
    <row r="22" spans="1:23" ht="17.25" customHeight="1">
      <c r="A22" s="35"/>
      <c r="B22" s="53"/>
      <c r="C22" s="54"/>
      <c r="D22" s="55"/>
      <c r="E22" s="39" t="s">
        <v>38</v>
      </c>
      <c r="F22" s="40" t="e">
        <f t="shared" si="0"/>
        <v>#VALUE!</v>
      </c>
      <c r="G22" s="41" t="e">
        <f>body!$C$13*POWER(body!$B$13,F22)</f>
        <v>#VALUE!</v>
      </c>
      <c r="H22" s="42" t="s">
        <v>38</v>
      </c>
      <c r="I22" s="41" t="e">
        <f>body!$E$13*POWER(body!$D$13,H22)</f>
        <v>#VALUE!</v>
      </c>
      <c r="J22" s="39" t="s">
        <v>38</v>
      </c>
      <c r="K22" s="41" t="e">
        <f>body!$G$13*POWER(body!$F$13,J22)</f>
        <v>#VALUE!</v>
      </c>
      <c r="L22" s="57"/>
      <c r="M22" s="58" t="s">
        <v>38</v>
      </c>
      <c r="N22" s="45" t="e">
        <f t="shared" si="1"/>
        <v>#VALUE!</v>
      </c>
      <c r="O22" s="56" t="e">
        <f t="shared" si="2"/>
        <v>#VALUE!</v>
      </c>
      <c r="P22" s="47" t="e">
        <f t="shared" si="3"/>
        <v>#VALUE!</v>
      </c>
      <c r="Q22" s="45" t="e">
        <f t="shared" si="4"/>
        <v>#VALUE!</v>
      </c>
      <c r="R22" s="41" t="e">
        <f>body!$I$13*POWER(body!$H$13,L22*60+M22)</f>
        <v>#VALUE!</v>
      </c>
      <c r="S22" s="41" t="e">
        <f>body!$I$13*POWER(body!$H$13,P22*60+Q22)</f>
        <v>#VALUE!</v>
      </c>
      <c r="T22" s="48" t="e">
        <f t="shared" si="5"/>
        <v>#VALUE!</v>
      </c>
      <c r="U22" s="49" t="e">
        <f t="shared" si="6"/>
        <v>#VALUE!</v>
      </c>
    </row>
    <row r="23" spans="1:23" ht="17.25" customHeight="1">
      <c r="A23" s="35"/>
      <c r="B23" s="53"/>
      <c r="C23" s="54"/>
      <c r="D23" s="55"/>
      <c r="E23" s="39" t="s">
        <v>38</v>
      </c>
      <c r="F23" s="40" t="e">
        <f t="shared" si="0"/>
        <v>#VALUE!</v>
      </c>
      <c r="G23" s="41" t="e">
        <f>body!$C$13*POWER(body!$B$13,F23)</f>
        <v>#VALUE!</v>
      </c>
      <c r="H23" s="42" t="s">
        <v>38</v>
      </c>
      <c r="I23" s="41" t="e">
        <f>body!$E$13*POWER(body!$D$13,H23)</f>
        <v>#VALUE!</v>
      </c>
      <c r="J23" s="39" t="s">
        <v>38</v>
      </c>
      <c r="K23" s="41" t="e">
        <f>body!$G$13*POWER(body!$F$13,J23)</f>
        <v>#VALUE!</v>
      </c>
      <c r="L23" s="57"/>
      <c r="M23" s="58" t="s">
        <v>38</v>
      </c>
      <c r="N23" s="45" t="e">
        <f t="shared" si="1"/>
        <v>#VALUE!</v>
      </c>
      <c r="O23" s="56" t="e">
        <f t="shared" si="2"/>
        <v>#VALUE!</v>
      </c>
      <c r="P23" s="47" t="e">
        <f t="shared" si="3"/>
        <v>#VALUE!</v>
      </c>
      <c r="Q23" s="45" t="e">
        <f t="shared" si="4"/>
        <v>#VALUE!</v>
      </c>
      <c r="R23" s="41" t="e">
        <f>body!$I$13*POWER(body!$H$13,L23*60+M23)</f>
        <v>#VALUE!</v>
      </c>
      <c r="S23" s="41" t="e">
        <f>body!$I$13*POWER(body!$H$13,P23*60+Q23)</f>
        <v>#VALUE!</v>
      </c>
      <c r="T23" s="48" t="e">
        <f t="shared" si="5"/>
        <v>#VALUE!</v>
      </c>
      <c r="U23" s="49" t="e">
        <f t="shared" si="6"/>
        <v>#VALUE!</v>
      </c>
    </row>
    <row r="24" spans="1:23" ht="17.25" customHeight="1">
      <c r="A24" s="35"/>
      <c r="B24" s="53"/>
      <c r="C24" s="54"/>
      <c r="D24" s="55"/>
      <c r="E24" s="39" t="s">
        <v>38</v>
      </c>
      <c r="F24" s="40" t="e">
        <f t="shared" si="0"/>
        <v>#VALUE!</v>
      </c>
      <c r="G24" s="41" t="e">
        <f>body!$C$13*POWER(body!$B$13,F24)</f>
        <v>#VALUE!</v>
      </c>
      <c r="H24" s="42" t="s">
        <v>38</v>
      </c>
      <c r="I24" s="41" t="e">
        <f>body!$E$13*POWER(body!$D$13,H24)</f>
        <v>#VALUE!</v>
      </c>
      <c r="J24" s="39" t="s">
        <v>38</v>
      </c>
      <c r="K24" s="41" t="e">
        <f>body!$G$13*POWER(body!$F$13,J24)</f>
        <v>#VALUE!</v>
      </c>
      <c r="L24" s="57"/>
      <c r="M24" s="58" t="s">
        <v>38</v>
      </c>
      <c r="N24" s="45" t="e">
        <f t="shared" si="1"/>
        <v>#VALUE!</v>
      </c>
      <c r="O24" s="56" t="e">
        <f t="shared" si="2"/>
        <v>#VALUE!</v>
      </c>
      <c r="P24" s="47" t="e">
        <f t="shared" si="3"/>
        <v>#VALUE!</v>
      </c>
      <c r="Q24" s="45" t="e">
        <f t="shared" si="4"/>
        <v>#VALUE!</v>
      </c>
      <c r="R24" s="41" t="e">
        <f>body!$I$13*POWER(body!$H$13,L24*60+M24)</f>
        <v>#VALUE!</v>
      </c>
      <c r="S24" s="41" t="e">
        <f>body!$I$13*POWER(body!$H$13,P24*60+Q24)</f>
        <v>#VALUE!</v>
      </c>
      <c r="T24" s="48" t="e">
        <f t="shared" si="5"/>
        <v>#VALUE!</v>
      </c>
      <c r="U24" s="49" t="e">
        <f t="shared" si="6"/>
        <v>#VALUE!</v>
      </c>
    </row>
    <row r="25" spans="1:23" ht="17.25" customHeight="1">
      <c r="A25" s="35"/>
      <c r="B25" s="53"/>
      <c r="C25" s="54"/>
      <c r="D25" s="55"/>
      <c r="E25" s="39" t="s">
        <v>38</v>
      </c>
      <c r="F25" s="40" t="e">
        <f t="shared" si="0"/>
        <v>#VALUE!</v>
      </c>
      <c r="G25" s="41" t="e">
        <f>body!$C$13*POWER(body!$B$13,F25)</f>
        <v>#VALUE!</v>
      </c>
      <c r="H25" s="42" t="s">
        <v>38</v>
      </c>
      <c r="I25" s="41" t="e">
        <f>body!$E$13*POWER(body!$D$13,H25)</f>
        <v>#VALUE!</v>
      </c>
      <c r="J25" s="39" t="s">
        <v>38</v>
      </c>
      <c r="K25" s="41" t="e">
        <f>body!$G$13*POWER(body!$F$13,J25)</f>
        <v>#VALUE!</v>
      </c>
      <c r="L25" s="57"/>
      <c r="M25" s="58" t="s">
        <v>38</v>
      </c>
      <c r="N25" s="45" t="e">
        <f t="shared" si="1"/>
        <v>#VALUE!</v>
      </c>
      <c r="O25" s="56" t="e">
        <f t="shared" si="2"/>
        <v>#VALUE!</v>
      </c>
      <c r="P25" s="47" t="e">
        <f t="shared" si="3"/>
        <v>#VALUE!</v>
      </c>
      <c r="Q25" s="45" t="e">
        <f t="shared" si="4"/>
        <v>#VALUE!</v>
      </c>
      <c r="R25" s="41" t="e">
        <f>body!$I$13*POWER(body!$H$13,L25*60+M25)</f>
        <v>#VALUE!</v>
      </c>
      <c r="S25" s="41" t="e">
        <f>body!$I$13*POWER(body!$H$13,P25*60+Q25)</f>
        <v>#VALUE!</v>
      </c>
      <c r="T25" s="48" t="e">
        <f t="shared" si="5"/>
        <v>#VALUE!</v>
      </c>
      <c r="U25" s="49" t="e">
        <f t="shared" si="6"/>
        <v>#VALUE!</v>
      </c>
    </row>
    <row r="26" spans="1:23" ht="17.25" customHeight="1">
      <c r="A26" s="35"/>
      <c r="B26" s="53"/>
      <c r="C26" s="54"/>
      <c r="D26" s="55"/>
      <c r="E26" s="39" t="s">
        <v>38</v>
      </c>
      <c r="F26" s="40" t="e">
        <f t="shared" si="0"/>
        <v>#VALUE!</v>
      </c>
      <c r="G26" s="41" t="e">
        <f>body!$C$13*POWER(body!$B$13,F26)</f>
        <v>#VALUE!</v>
      </c>
      <c r="H26" s="42" t="s">
        <v>38</v>
      </c>
      <c r="I26" s="41" t="e">
        <f>body!$E$13*POWER(body!$D$13,H26)</f>
        <v>#VALUE!</v>
      </c>
      <c r="J26" s="39" t="s">
        <v>38</v>
      </c>
      <c r="K26" s="41" t="e">
        <f>body!$G$13*POWER(body!$F$13,J26)</f>
        <v>#VALUE!</v>
      </c>
      <c r="L26" s="57"/>
      <c r="M26" s="58" t="s">
        <v>38</v>
      </c>
      <c r="N26" s="45" t="e">
        <f t="shared" si="1"/>
        <v>#VALUE!</v>
      </c>
      <c r="O26" s="56" t="e">
        <f t="shared" si="2"/>
        <v>#VALUE!</v>
      </c>
      <c r="P26" s="47" t="e">
        <f t="shared" si="3"/>
        <v>#VALUE!</v>
      </c>
      <c r="Q26" s="45" t="e">
        <f t="shared" si="4"/>
        <v>#VALUE!</v>
      </c>
      <c r="R26" s="41" t="e">
        <f>body!$I$13*POWER(body!$H$13,L26*60+M26)</f>
        <v>#VALUE!</v>
      </c>
      <c r="S26" s="41" t="e">
        <f>body!$I$13*POWER(body!$H$13,P26*60+Q26)</f>
        <v>#VALUE!</v>
      </c>
      <c r="T26" s="48" t="e">
        <f t="shared" si="5"/>
        <v>#VALUE!</v>
      </c>
      <c r="U26" s="49" t="e">
        <f t="shared" si="6"/>
        <v>#VALUE!</v>
      </c>
    </row>
    <row r="27" spans="1:23" ht="17.25" customHeight="1">
      <c r="A27" s="35"/>
      <c r="B27" s="53"/>
      <c r="C27" s="54"/>
      <c r="D27" s="55"/>
      <c r="E27" s="39" t="s">
        <v>38</v>
      </c>
      <c r="F27" s="40" t="e">
        <f t="shared" si="0"/>
        <v>#VALUE!</v>
      </c>
      <c r="G27" s="41" t="e">
        <f>body!$C$13*POWER(body!$B$13,F27)</f>
        <v>#VALUE!</v>
      </c>
      <c r="H27" s="42" t="s">
        <v>38</v>
      </c>
      <c r="I27" s="41" t="e">
        <f>body!$E$13*POWER(body!$D$13,H27)</f>
        <v>#VALUE!</v>
      </c>
      <c r="J27" s="39" t="s">
        <v>38</v>
      </c>
      <c r="K27" s="41" t="e">
        <f>body!$G$13*POWER(body!$F$13,J27)</f>
        <v>#VALUE!</v>
      </c>
      <c r="L27" s="57"/>
      <c r="M27" s="58" t="s">
        <v>38</v>
      </c>
      <c r="N27" s="45" t="e">
        <f t="shared" si="1"/>
        <v>#VALUE!</v>
      </c>
      <c r="O27" s="56" t="e">
        <f t="shared" si="2"/>
        <v>#VALUE!</v>
      </c>
      <c r="P27" s="47" t="e">
        <f t="shared" si="3"/>
        <v>#VALUE!</v>
      </c>
      <c r="Q27" s="45" t="e">
        <f t="shared" si="4"/>
        <v>#VALUE!</v>
      </c>
      <c r="R27" s="41" t="e">
        <f>body!$I$13*POWER(body!$H$13,L27*60+M27)</f>
        <v>#VALUE!</v>
      </c>
      <c r="S27" s="41" t="e">
        <f>body!$I$13*POWER(body!$H$13,P27*60+Q27)</f>
        <v>#VALUE!</v>
      </c>
      <c r="T27" s="48" t="e">
        <f t="shared" si="5"/>
        <v>#VALUE!</v>
      </c>
      <c r="U27" s="49" t="e">
        <f t="shared" si="6"/>
        <v>#VALUE!</v>
      </c>
    </row>
    <row r="28" spans="1:23" ht="17.25" customHeight="1">
      <c r="A28" s="35"/>
      <c r="B28" s="53"/>
      <c r="C28" s="54"/>
      <c r="D28" s="55"/>
      <c r="E28" s="39" t="s">
        <v>38</v>
      </c>
      <c r="F28" s="40" t="e">
        <f t="shared" si="0"/>
        <v>#VALUE!</v>
      </c>
      <c r="G28" s="41" t="e">
        <f>body!$C$13*POWER(body!$B$13,F28)</f>
        <v>#VALUE!</v>
      </c>
      <c r="H28" s="42" t="s">
        <v>38</v>
      </c>
      <c r="I28" s="41" t="e">
        <f>body!$E$13*POWER(body!$D$13,H28)</f>
        <v>#VALUE!</v>
      </c>
      <c r="J28" s="39" t="s">
        <v>38</v>
      </c>
      <c r="K28" s="41" t="e">
        <f>body!$G$13*POWER(body!$F$13,J28)</f>
        <v>#VALUE!</v>
      </c>
      <c r="L28" s="57"/>
      <c r="M28" s="58" t="s">
        <v>38</v>
      </c>
      <c r="N28" s="45" t="e">
        <f t="shared" si="1"/>
        <v>#VALUE!</v>
      </c>
      <c r="O28" s="56" t="e">
        <f t="shared" si="2"/>
        <v>#VALUE!</v>
      </c>
      <c r="P28" s="47" t="e">
        <f t="shared" si="3"/>
        <v>#VALUE!</v>
      </c>
      <c r="Q28" s="45" t="e">
        <f t="shared" si="4"/>
        <v>#VALUE!</v>
      </c>
      <c r="R28" s="41" t="e">
        <f>body!$I$13*POWER(body!$H$13,L28*60+M28)</f>
        <v>#VALUE!</v>
      </c>
      <c r="S28" s="41" t="e">
        <f>body!$I$13*POWER(body!$H$13,P28*60+Q28)</f>
        <v>#VALUE!</v>
      </c>
      <c r="T28" s="48" t="e">
        <f t="shared" si="5"/>
        <v>#VALUE!</v>
      </c>
      <c r="U28" s="49" t="e">
        <f t="shared" si="6"/>
        <v>#VALUE!</v>
      </c>
    </row>
    <row r="29" spans="1:23" ht="17.25" customHeight="1">
      <c r="A29" s="35"/>
      <c r="B29" s="53"/>
      <c r="C29" s="54"/>
      <c r="D29" s="55"/>
      <c r="E29" s="39" t="s">
        <v>38</v>
      </c>
      <c r="F29" s="40" t="e">
        <f t="shared" si="0"/>
        <v>#VALUE!</v>
      </c>
      <c r="G29" s="41" t="e">
        <f>body!$C$13*POWER(body!$B$13,F29)</f>
        <v>#VALUE!</v>
      </c>
      <c r="H29" s="42" t="s">
        <v>38</v>
      </c>
      <c r="I29" s="41" t="e">
        <f>body!$E$13*POWER(body!$D$13,H29)</f>
        <v>#VALUE!</v>
      </c>
      <c r="J29" s="39" t="s">
        <v>38</v>
      </c>
      <c r="K29" s="41" t="e">
        <f>body!$G$13*POWER(body!$F$13,J29)</f>
        <v>#VALUE!</v>
      </c>
      <c r="L29" s="57"/>
      <c r="M29" s="58" t="s">
        <v>38</v>
      </c>
      <c r="N29" s="45" t="e">
        <f t="shared" si="1"/>
        <v>#VALUE!</v>
      </c>
      <c r="O29" s="56" t="e">
        <f t="shared" si="2"/>
        <v>#VALUE!</v>
      </c>
      <c r="P29" s="47" t="e">
        <f t="shared" si="3"/>
        <v>#VALUE!</v>
      </c>
      <c r="Q29" s="45" t="e">
        <f t="shared" si="4"/>
        <v>#VALUE!</v>
      </c>
      <c r="R29" s="41" t="e">
        <f>body!$I$13*POWER(body!$H$13,L29*60+M29)</f>
        <v>#VALUE!</v>
      </c>
      <c r="S29" s="41" t="e">
        <f>body!$I$13*POWER(body!$H$13,P29*60+Q29)</f>
        <v>#VALUE!</v>
      </c>
      <c r="T29" s="48" t="e">
        <f t="shared" si="5"/>
        <v>#VALUE!</v>
      </c>
      <c r="U29" s="49" t="e">
        <f t="shared" si="6"/>
        <v>#VALUE!</v>
      </c>
    </row>
    <row r="30" spans="1:23" ht="17.25" customHeight="1">
      <c r="A30" s="35"/>
      <c r="B30" s="53"/>
      <c r="C30" s="54"/>
      <c r="D30" s="55"/>
      <c r="E30" s="39" t="s">
        <v>38</v>
      </c>
      <c r="F30" s="40" t="e">
        <f t="shared" si="0"/>
        <v>#VALUE!</v>
      </c>
      <c r="G30" s="41" t="e">
        <f>body!$C$13*POWER(body!$B$13,F30)</f>
        <v>#VALUE!</v>
      </c>
      <c r="H30" s="42" t="s">
        <v>38</v>
      </c>
      <c r="I30" s="41" t="e">
        <f>body!$E$13*POWER(body!$D$13,H30)</f>
        <v>#VALUE!</v>
      </c>
      <c r="J30" s="39" t="s">
        <v>38</v>
      </c>
      <c r="K30" s="41" t="e">
        <f>body!$G$13*POWER(body!$F$13,J30)</f>
        <v>#VALUE!</v>
      </c>
      <c r="L30" s="57"/>
      <c r="M30" s="58" t="s">
        <v>38</v>
      </c>
      <c r="N30" s="45" t="e">
        <f t="shared" si="1"/>
        <v>#VALUE!</v>
      </c>
      <c r="O30" s="56" t="e">
        <f t="shared" si="2"/>
        <v>#VALUE!</v>
      </c>
      <c r="P30" s="47" t="e">
        <f t="shared" si="3"/>
        <v>#VALUE!</v>
      </c>
      <c r="Q30" s="45" t="e">
        <f t="shared" si="4"/>
        <v>#VALUE!</v>
      </c>
      <c r="R30" s="41" t="e">
        <f>body!$I$13*POWER(body!$H$13,L30*60+M30)</f>
        <v>#VALUE!</v>
      </c>
      <c r="S30" s="41" t="e">
        <f>body!$I$13*POWER(body!$H$13,P30*60+Q30)</f>
        <v>#VALUE!</v>
      </c>
      <c r="T30" s="48" t="e">
        <f t="shared" si="5"/>
        <v>#VALUE!</v>
      </c>
      <c r="U30" s="49" t="e">
        <f t="shared" si="6"/>
        <v>#VALUE!</v>
      </c>
    </row>
    <row r="31" spans="1:23" ht="17.25" customHeight="1">
      <c r="A31" s="35"/>
      <c r="B31" s="53"/>
      <c r="C31" s="54"/>
      <c r="D31" s="55"/>
      <c r="E31" s="39" t="s">
        <v>38</v>
      </c>
      <c r="F31" s="40" t="e">
        <f t="shared" si="0"/>
        <v>#VALUE!</v>
      </c>
      <c r="G31" s="41" t="e">
        <f>body!$C$13*POWER(body!$B$13,F31)</f>
        <v>#VALUE!</v>
      </c>
      <c r="H31" s="42" t="s">
        <v>38</v>
      </c>
      <c r="I31" s="41" t="e">
        <f>body!$E$13*POWER(body!$D$13,H31)</f>
        <v>#VALUE!</v>
      </c>
      <c r="J31" s="39" t="s">
        <v>38</v>
      </c>
      <c r="K31" s="41" t="e">
        <f>body!$G$13*POWER(body!$F$13,J31)</f>
        <v>#VALUE!</v>
      </c>
      <c r="L31" s="57"/>
      <c r="M31" s="58" t="s">
        <v>38</v>
      </c>
      <c r="N31" s="45" t="e">
        <f t="shared" si="1"/>
        <v>#VALUE!</v>
      </c>
      <c r="O31" s="56" t="e">
        <f t="shared" si="2"/>
        <v>#VALUE!</v>
      </c>
      <c r="P31" s="47" t="e">
        <f t="shared" si="3"/>
        <v>#VALUE!</v>
      </c>
      <c r="Q31" s="45" t="e">
        <f t="shared" si="4"/>
        <v>#VALUE!</v>
      </c>
      <c r="R31" s="41" t="e">
        <f>body!$I$13*POWER(body!$H$13,L31*60+M31)</f>
        <v>#VALUE!</v>
      </c>
      <c r="S31" s="41" t="e">
        <f>body!$I$13*POWER(body!$H$13,P31*60+Q31)</f>
        <v>#VALUE!</v>
      </c>
      <c r="T31" s="48" t="e">
        <f t="shared" si="5"/>
        <v>#VALUE!</v>
      </c>
      <c r="U31" s="49" t="e">
        <f t="shared" si="6"/>
        <v>#VALUE!</v>
      </c>
    </row>
    <row r="32" spans="1:23" ht="17.25" customHeight="1">
      <c r="A32" s="35"/>
      <c r="B32" s="53"/>
      <c r="C32" s="54"/>
      <c r="D32" s="55"/>
      <c r="E32" s="39" t="s">
        <v>38</v>
      </c>
      <c r="F32" s="40" t="e">
        <f t="shared" si="0"/>
        <v>#VALUE!</v>
      </c>
      <c r="G32" s="41" t="e">
        <f>body!$C$13*POWER(body!$B$13,F32)</f>
        <v>#VALUE!</v>
      </c>
      <c r="H32" s="42" t="s">
        <v>38</v>
      </c>
      <c r="I32" s="41" t="e">
        <f>body!$E$13*POWER(body!$D$13,H32)</f>
        <v>#VALUE!</v>
      </c>
      <c r="J32" s="39" t="s">
        <v>38</v>
      </c>
      <c r="K32" s="41" t="e">
        <f>body!$G$13*POWER(body!$F$13,J32)</f>
        <v>#VALUE!</v>
      </c>
      <c r="L32" s="57"/>
      <c r="M32" s="58" t="s">
        <v>38</v>
      </c>
      <c r="N32" s="45" t="e">
        <f t="shared" si="1"/>
        <v>#VALUE!</v>
      </c>
      <c r="O32" s="56" t="e">
        <f t="shared" si="2"/>
        <v>#VALUE!</v>
      </c>
      <c r="P32" s="47" t="e">
        <f t="shared" si="3"/>
        <v>#VALUE!</v>
      </c>
      <c r="Q32" s="45" t="e">
        <f t="shared" si="4"/>
        <v>#VALUE!</v>
      </c>
      <c r="R32" s="41" t="e">
        <f>body!$I$13*POWER(body!$H$13,L32*60+M32)</f>
        <v>#VALUE!</v>
      </c>
      <c r="S32" s="41" t="e">
        <f>body!$I$13*POWER(body!$H$13,P32*60+Q32)</f>
        <v>#VALUE!</v>
      </c>
      <c r="T32" s="48" t="e">
        <f t="shared" si="5"/>
        <v>#VALUE!</v>
      </c>
      <c r="U32" s="49" t="e">
        <f t="shared" si="6"/>
        <v>#VALUE!</v>
      </c>
    </row>
    <row r="33" spans="1:1024" ht="17.25" customHeight="1">
      <c r="A33" s="35"/>
      <c r="B33" s="53"/>
      <c r="C33" s="54"/>
      <c r="D33" s="55"/>
      <c r="E33" s="39" t="s">
        <v>38</v>
      </c>
      <c r="F33" s="40" t="e">
        <f t="shared" si="0"/>
        <v>#VALUE!</v>
      </c>
      <c r="G33" s="41" t="e">
        <f>body!$C$13*POWER(body!$B$13,F33)</f>
        <v>#VALUE!</v>
      </c>
      <c r="H33" s="42" t="s">
        <v>38</v>
      </c>
      <c r="I33" s="41" t="e">
        <f>body!$E$13*POWER(body!$D$13,H33)</f>
        <v>#VALUE!</v>
      </c>
      <c r="J33" s="39" t="s">
        <v>38</v>
      </c>
      <c r="K33" s="41" t="e">
        <f>body!$G$13*POWER(body!$F$13,J33)</f>
        <v>#VALUE!</v>
      </c>
      <c r="L33" s="57"/>
      <c r="M33" s="58" t="s">
        <v>38</v>
      </c>
      <c r="N33" s="45" t="e">
        <f t="shared" si="1"/>
        <v>#VALUE!</v>
      </c>
      <c r="O33" s="56" t="e">
        <f t="shared" si="2"/>
        <v>#VALUE!</v>
      </c>
      <c r="P33" s="47" t="e">
        <f t="shared" si="3"/>
        <v>#VALUE!</v>
      </c>
      <c r="Q33" s="45" t="e">
        <f t="shared" si="4"/>
        <v>#VALUE!</v>
      </c>
      <c r="R33" s="41" t="e">
        <f>body!$I$13*POWER(body!$H$13,L33*60+M33)</f>
        <v>#VALUE!</v>
      </c>
      <c r="S33" s="41" t="e">
        <f>body!$I$13*POWER(body!$H$13,P33*60+Q33)</f>
        <v>#VALUE!</v>
      </c>
      <c r="T33" s="48" t="e">
        <f t="shared" si="5"/>
        <v>#VALUE!</v>
      </c>
      <c r="U33" s="49" t="e">
        <f t="shared" si="6"/>
        <v>#VALUE!</v>
      </c>
    </row>
    <row r="34" spans="1:1024" ht="17.25" customHeight="1">
      <c r="A34" s="35"/>
      <c r="B34" s="53"/>
      <c r="C34" s="54"/>
      <c r="D34" s="55"/>
      <c r="E34" s="39" t="s">
        <v>38</v>
      </c>
      <c r="F34" s="40" t="e">
        <f t="shared" si="0"/>
        <v>#VALUE!</v>
      </c>
      <c r="G34" s="41" t="e">
        <f>body!$C$13*POWER(body!$B$13,F34)</f>
        <v>#VALUE!</v>
      </c>
      <c r="H34" s="42" t="s">
        <v>38</v>
      </c>
      <c r="I34" s="41" t="e">
        <f>body!$E$13*POWER(body!$D$13,H34)</f>
        <v>#VALUE!</v>
      </c>
      <c r="J34" s="39" t="s">
        <v>38</v>
      </c>
      <c r="K34" s="41" t="e">
        <f>body!$G$13*POWER(body!$F$13,J34)</f>
        <v>#VALUE!</v>
      </c>
      <c r="L34" s="57"/>
      <c r="M34" s="58" t="s">
        <v>38</v>
      </c>
      <c r="N34" s="45" t="e">
        <f t="shared" si="1"/>
        <v>#VALUE!</v>
      </c>
      <c r="O34" s="56" t="e">
        <f t="shared" si="2"/>
        <v>#VALUE!</v>
      </c>
      <c r="P34" s="47" t="e">
        <f t="shared" si="3"/>
        <v>#VALUE!</v>
      </c>
      <c r="Q34" s="45" t="e">
        <f t="shared" si="4"/>
        <v>#VALUE!</v>
      </c>
      <c r="R34" s="41" t="e">
        <f>body!$I$13*POWER(body!$H$13,L34*60+M34)</f>
        <v>#VALUE!</v>
      </c>
      <c r="S34" s="41" t="e">
        <f>body!$I$13*POWER(body!$H$13,P34*60+Q34)</f>
        <v>#VALUE!</v>
      </c>
      <c r="T34" s="48" t="e">
        <f t="shared" si="5"/>
        <v>#VALUE!</v>
      </c>
      <c r="U34" s="49" t="e">
        <f t="shared" si="6"/>
        <v>#VALUE!</v>
      </c>
    </row>
    <row r="35" spans="1:1024" ht="17.25" customHeight="1">
      <c r="A35" s="59"/>
      <c r="B35" s="60"/>
      <c r="C35" s="61"/>
      <c r="D35" s="62"/>
      <c r="E35" s="39" t="s">
        <v>38</v>
      </c>
      <c r="F35" s="40" t="e">
        <f t="shared" si="0"/>
        <v>#VALUE!</v>
      </c>
      <c r="G35" s="41" t="e">
        <f>body!$C$13*POWER(body!$B$13,F35)</f>
        <v>#VALUE!</v>
      </c>
      <c r="H35" s="42" t="s">
        <v>38</v>
      </c>
      <c r="I35" s="41" t="e">
        <f>body!$E$13*POWER(body!$D$13,H35)</f>
        <v>#VALUE!</v>
      </c>
      <c r="J35" s="39" t="s">
        <v>38</v>
      </c>
      <c r="K35" s="41" t="e">
        <f>body!$G$13*POWER(body!$F$13,J35)</f>
        <v>#VALUE!</v>
      </c>
      <c r="L35" s="63"/>
      <c r="M35" s="58" t="s">
        <v>38</v>
      </c>
      <c r="N35" s="45" t="e">
        <f t="shared" si="1"/>
        <v>#VALUE!</v>
      </c>
      <c r="O35" s="56" t="e">
        <f t="shared" si="2"/>
        <v>#VALUE!</v>
      </c>
      <c r="P35" s="47" t="e">
        <f t="shared" si="3"/>
        <v>#VALUE!</v>
      </c>
      <c r="Q35" s="45" t="e">
        <f t="shared" si="4"/>
        <v>#VALUE!</v>
      </c>
      <c r="R35" s="41" t="e">
        <f>body!$I$13*POWER(body!$H$13,L35*60+M35)</f>
        <v>#VALUE!</v>
      </c>
      <c r="S35" s="41" t="e">
        <f>body!$I$13*POWER(body!$H$13,P35*60+Q35)</f>
        <v>#VALUE!</v>
      </c>
      <c r="T35" s="48" t="e">
        <f t="shared" si="5"/>
        <v>#VALUE!</v>
      </c>
      <c r="U35" s="49" t="e">
        <f t="shared" si="6"/>
        <v>#VALUE!</v>
      </c>
    </row>
    <row r="36" spans="1:1024" s="34" customFormat="1" ht="21.2" customHeight="1">
      <c r="A36" s="65"/>
      <c r="B36" s="66"/>
      <c r="C36" s="66"/>
      <c r="D36" s="67"/>
      <c r="E36" s="68"/>
      <c r="F36" s="68"/>
      <c r="G36" s="66"/>
      <c r="H36" s="66"/>
      <c r="I36" s="66"/>
      <c r="J36" s="68"/>
      <c r="K36" s="66"/>
      <c r="L36" s="66"/>
      <c r="M36" s="69"/>
      <c r="N36" s="69"/>
      <c r="O36" s="69"/>
      <c r="P36" s="69"/>
      <c r="Q36" s="69"/>
      <c r="R36" s="69"/>
      <c r="S36" s="66"/>
      <c r="T36" s="66"/>
      <c r="U36" s="70"/>
      <c r="AMJ36"/>
    </row>
    <row r="37" spans="1:1024" ht="21.2" customHeight="1">
      <c r="A37" s="2" t="s">
        <v>46</v>
      </c>
      <c r="B37" s="2"/>
      <c r="C37" s="71"/>
      <c r="D37" s="72"/>
      <c r="E37" s="73"/>
      <c r="F37" s="73"/>
      <c r="G37" s="71" t="e">
        <f>SUM(G4:G9)</f>
        <v>#VALUE!</v>
      </c>
      <c r="H37" s="71"/>
      <c r="I37" s="71" t="e">
        <f>SUM(I4:I9)</f>
        <v>#VALUE!</v>
      </c>
      <c r="J37" s="73"/>
      <c r="K37" s="71" t="e">
        <f>SUM(K4:K9)</f>
        <v>#VALUE!</v>
      </c>
      <c r="L37" s="71"/>
      <c r="M37" s="74"/>
      <c r="N37" s="74"/>
      <c r="O37" s="74"/>
      <c r="P37" s="74"/>
      <c r="Q37" s="74"/>
      <c r="R37" s="74"/>
      <c r="S37" s="71" t="e">
        <f>SUM(S4:S9)</f>
        <v>#VALUE!</v>
      </c>
      <c r="T37" s="71"/>
      <c r="U37" s="75"/>
    </row>
    <row r="38" spans="1:1024" ht="21.2" customHeight="1">
      <c r="A38" s="2" t="s">
        <v>47</v>
      </c>
      <c r="B38" s="2"/>
      <c r="C38" s="71"/>
      <c r="D38" s="72"/>
      <c r="E38" s="73"/>
      <c r="F38" s="73"/>
      <c r="G38" s="71" t="e">
        <f>AVERAGE(G4:G9)</f>
        <v>#VALUE!</v>
      </c>
      <c r="H38" s="71"/>
      <c r="I38" s="71" t="e">
        <f>AVERAGE(I4:I9)</f>
        <v>#VALUE!</v>
      </c>
      <c r="J38" s="73"/>
      <c r="K38" s="71" t="e">
        <f>AVERAGE(K4:K9)</f>
        <v>#VALUE!</v>
      </c>
      <c r="L38" s="71"/>
      <c r="M38" s="74"/>
      <c r="N38" s="74"/>
      <c r="O38" s="74"/>
      <c r="P38" s="74"/>
      <c r="Q38" s="74"/>
      <c r="R38" s="74"/>
      <c r="S38" s="71" t="e">
        <f>AVERAGE(S4:S9)</f>
        <v>#VALUE!</v>
      </c>
      <c r="T38" s="71"/>
      <c r="U38" s="75"/>
    </row>
    <row r="39" spans="1:1024" ht="17.25" customHeight="1">
      <c r="B39" s="11"/>
      <c r="C39" s="21"/>
      <c r="D39" s="11"/>
      <c r="E39" s="76"/>
      <c r="F39" s="76"/>
      <c r="G39" s="77"/>
      <c r="H39" s="77"/>
      <c r="I39" s="77"/>
      <c r="J39" s="76"/>
      <c r="K39" s="77"/>
      <c r="L39" s="77"/>
      <c r="M39" s="20"/>
      <c r="N39" s="20"/>
      <c r="O39" s="20"/>
      <c r="P39" s="20"/>
      <c r="Q39" s="20"/>
      <c r="R39" s="20"/>
      <c r="S39" s="77"/>
      <c r="T39" s="77"/>
      <c r="U39" s="77"/>
    </row>
    <row r="40" spans="1:1024" ht="17.25" customHeight="1">
      <c r="B40" s="11"/>
      <c r="C40" s="21"/>
      <c r="D40" s="11"/>
      <c r="E40" s="76"/>
      <c r="F40" s="76"/>
      <c r="G40" s="77"/>
      <c r="H40" s="77"/>
      <c r="I40" s="77"/>
      <c r="J40" s="76"/>
      <c r="K40" s="77"/>
      <c r="L40" s="77"/>
      <c r="M40" s="20"/>
      <c r="N40" s="20"/>
      <c r="O40" s="20"/>
      <c r="P40" s="20"/>
      <c r="Q40" s="20"/>
      <c r="R40" s="20"/>
      <c r="S40" s="77"/>
      <c r="T40" s="77"/>
      <c r="U40" s="77"/>
    </row>
    <row r="41" spans="1:1024" ht="17.25" customHeight="1">
      <c r="B41" s="11"/>
      <c r="C41" s="21"/>
      <c r="D41" s="11"/>
      <c r="E41" s="76"/>
      <c r="F41" s="76"/>
      <c r="G41" s="77"/>
      <c r="H41" s="77"/>
      <c r="I41" s="77"/>
      <c r="J41" s="76"/>
      <c r="K41" s="77"/>
      <c r="L41" s="77"/>
      <c r="M41" s="20"/>
      <c r="N41" s="20"/>
      <c r="O41" s="20"/>
      <c r="P41" s="20"/>
      <c r="Q41" s="20"/>
      <c r="R41" s="20"/>
      <c r="S41" s="21"/>
      <c r="T41" s="77"/>
      <c r="U41" s="77"/>
    </row>
    <row r="42" spans="1:1024" ht="17.25" customHeight="1">
      <c r="M42" s="20"/>
      <c r="N42" s="20"/>
      <c r="O42" s="20"/>
      <c r="P42" s="20"/>
      <c r="Q42" s="20"/>
      <c r="R42" s="20"/>
      <c r="S42" s="21"/>
    </row>
    <row r="43" spans="1:1024" ht="17.25" customHeight="1">
      <c r="M43" s="20"/>
      <c r="N43" s="20"/>
      <c r="O43" s="20"/>
      <c r="P43" s="20"/>
      <c r="Q43" s="20"/>
      <c r="R43" s="20"/>
      <c r="S43" s="21"/>
    </row>
    <row r="44" spans="1:1024" ht="17.25" customHeight="1">
      <c r="M44" s="20"/>
      <c r="N44" s="20"/>
      <c r="O44" s="20"/>
      <c r="P44" s="20"/>
      <c r="Q44" s="20"/>
      <c r="R44" s="20"/>
      <c r="S44" s="21"/>
    </row>
    <row r="45" spans="1:1024" ht="17.25" customHeight="1">
      <c r="B45" s="78" t="s">
        <v>48</v>
      </c>
      <c r="C45" s="79"/>
      <c r="D45" s="78"/>
      <c r="E45" s="76"/>
      <c r="F45" s="76"/>
      <c r="G45" s="77"/>
      <c r="H45" s="77"/>
      <c r="I45" s="77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/>
      <c r="V45" s="80"/>
    </row>
    <row r="46" spans="1:1024" ht="17.25" customHeight="1">
      <c r="M46" s="16"/>
      <c r="N46" s="16"/>
      <c r="O46" s="16"/>
      <c r="P46" s="16"/>
      <c r="Q46" s="16"/>
      <c r="R46" s="16"/>
      <c r="S46" s="14"/>
      <c r="T46" s="34"/>
    </row>
    <row r="47" spans="1:1024" s="93" customFormat="1" ht="22.5" customHeight="1">
      <c r="A47" s="81"/>
      <c r="B47" s="82"/>
      <c r="C47" s="83"/>
      <c r="D47" s="84" t="s">
        <v>33</v>
      </c>
      <c r="E47" s="85" t="s">
        <v>49</v>
      </c>
      <c r="F47" s="85"/>
      <c r="G47" s="86" t="s">
        <v>50</v>
      </c>
      <c r="H47" s="87" t="s">
        <v>51</v>
      </c>
      <c r="I47" s="86" t="s">
        <v>50</v>
      </c>
      <c r="J47" s="87" t="s">
        <v>52</v>
      </c>
      <c r="K47" s="86" t="s">
        <v>50</v>
      </c>
      <c r="L47" s="85" t="s">
        <v>53</v>
      </c>
      <c r="M47" s="88"/>
      <c r="N47" s="88"/>
      <c r="O47" s="88"/>
      <c r="P47" s="88"/>
      <c r="Q47" s="88"/>
      <c r="R47" s="88"/>
      <c r="S47" s="86" t="s">
        <v>50</v>
      </c>
      <c r="T47" s="89" t="s">
        <v>36</v>
      </c>
      <c r="U47" s="90" t="s">
        <v>37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MJ47"/>
    </row>
    <row r="48" spans="1:1024" s="104" customFormat="1" ht="16.5" customHeight="1">
      <c r="A48" s="94"/>
      <c r="B48" s="95"/>
      <c r="C48" s="95"/>
      <c r="D48" s="96"/>
      <c r="E48" s="97"/>
      <c r="F48" s="97"/>
      <c r="G48" s="96"/>
      <c r="H48" s="98"/>
      <c r="I48" s="96"/>
      <c r="J48" s="99"/>
      <c r="K48" s="96"/>
      <c r="L48" s="100"/>
      <c r="M48" s="98"/>
      <c r="N48" s="98"/>
      <c r="O48" s="98"/>
      <c r="P48" s="98"/>
      <c r="Q48" s="98"/>
      <c r="R48" s="98"/>
      <c r="S48" s="96"/>
      <c r="T48" s="101">
        <f>G48+I48+K48+S48</f>
        <v>0</v>
      </c>
      <c r="U48" s="102"/>
      <c r="V48" s="10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AMJ48"/>
    </row>
    <row r="49" spans="2:159" ht="17.25" customHeight="1">
      <c r="B49" s="105"/>
      <c r="C49" s="95"/>
      <c r="D49" s="96"/>
      <c r="E49" s="97"/>
      <c r="F49" s="97"/>
      <c r="G49" s="96"/>
      <c r="H49" s="106"/>
      <c r="I49" s="96"/>
      <c r="J49" s="99"/>
      <c r="K49" s="96"/>
      <c r="L49" s="107"/>
      <c r="M49" s="98"/>
      <c r="N49" s="98"/>
      <c r="O49" s="98"/>
      <c r="P49" s="98"/>
      <c r="Q49" s="98"/>
      <c r="R49" s="98"/>
      <c r="S49" s="96"/>
      <c r="T49" s="101"/>
      <c r="U49" s="108"/>
      <c r="V49" s="10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</row>
    <row r="50" spans="2:159" ht="17.25" customHeight="1">
      <c r="B50" s="109"/>
      <c r="C50" s="110"/>
      <c r="D50" s="111"/>
      <c r="E50" s="112"/>
      <c r="F50" s="112"/>
      <c r="G50" s="111"/>
      <c r="H50" s="113"/>
      <c r="I50" s="111"/>
      <c r="J50" s="114"/>
      <c r="K50" s="111"/>
      <c r="L50" s="115"/>
      <c r="M50" s="113"/>
      <c r="N50" s="113"/>
      <c r="O50" s="113"/>
      <c r="P50" s="113"/>
      <c r="Q50" s="113"/>
      <c r="R50" s="113"/>
      <c r="S50" s="111"/>
      <c r="T50" s="101"/>
      <c r="U50" s="116"/>
    </row>
    <row r="51" spans="2:159" ht="17.25" customHeight="1">
      <c r="B51" s="109"/>
      <c r="C51" s="110"/>
      <c r="D51" s="111"/>
      <c r="E51" s="112"/>
      <c r="F51" s="112"/>
      <c r="G51" s="111"/>
      <c r="H51" s="113"/>
      <c r="I51" s="111"/>
      <c r="J51" s="114"/>
      <c r="K51" s="111"/>
      <c r="L51" s="115"/>
      <c r="M51" s="113"/>
      <c r="N51" s="113"/>
      <c r="O51" s="113"/>
      <c r="P51" s="113"/>
      <c r="Q51" s="113"/>
      <c r="R51" s="113"/>
      <c r="S51" s="111"/>
      <c r="T51" s="101"/>
      <c r="U51" s="116"/>
    </row>
    <row r="52" spans="2:159" ht="17.25" customHeight="1">
      <c r="B52" s="109"/>
      <c r="C52" s="110"/>
      <c r="D52" s="111"/>
      <c r="E52" s="112"/>
      <c r="F52" s="112"/>
      <c r="G52" s="111"/>
      <c r="H52" s="113"/>
      <c r="I52" s="111"/>
      <c r="J52" s="114"/>
      <c r="K52" s="111"/>
      <c r="L52" s="115"/>
      <c r="M52" s="113"/>
      <c r="N52" s="113"/>
      <c r="O52" s="113"/>
      <c r="P52" s="113"/>
      <c r="Q52" s="113"/>
      <c r="R52" s="113"/>
      <c r="S52" s="111"/>
      <c r="T52" s="117"/>
      <c r="U52" s="116"/>
    </row>
    <row r="53" spans="2:159" ht="17.25" customHeight="1">
      <c r="B53" s="109"/>
      <c r="C53" s="110"/>
      <c r="D53" s="111"/>
      <c r="E53" s="112"/>
      <c r="F53" s="112"/>
      <c r="G53" s="111"/>
      <c r="H53" s="113"/>
      <c r="I53" s="111"/>
      <c r="J53" s="114"/>
      <c r="K53" s="111"/>
      <c r="L53" s="115"/>
      <c r="M53" s="113"/>
      <c r="N53" s="113"/>
      <c r="O53" s="113"/>
      <c r="P53" s="113"/>
      <c r="Q53" s="113"/>
      <c r="R53" s="113"/>
      <c r="S53" s="111"/>
      <c r="T53" s="117"/>
      <c r="U53" s="116"/>
    </row>
    <row r="54" spans="2:159" ht="17.25" customHeight="1">
      <c r="B54" s="109"/>
      <c r="C54" s="110"/>
      <c r="D54" s="111"/>
      <c r="E54" s="112"/>
      <c r="F54" s="112"/>
      <c r="G54" s="111"/>
      <c r="H54" s="113"/>
      <c r="I54" s="111"/>
      <c r="J54" s="114"/>
      <c r="K54" s="111"/>
      <c r="L54" s="115"/>
      <c r="M54" s="113"/>
      <c r="N54" s="113"/>
      <c r="O54" s="113"/>
      <c r="P54" s="113"/>
      <c r="Q54" s="113"/>
      <c r="R54" s="113"/>
      <c r="S54" s="111"/>
      <c r="T54" s="117"/>
      <c r="U54" s="116"/>
    </row>
    <row r="55" spans="2:159" ht="17.25" customHeight="1">
      <c r="B55" s="109"/>
      <c r="C55" s="110"/>
      <c r="D55" s="111"/>
      <c r="E55" s="112"/>
      <c r="F55" s="112"/>
      <c r="G55" s="111"/>
      <c r="H55" s="113"/>
      <c r="I55" s="111"/>
      <c r="J55" s="114"/>
      <c r="K55" s="111"/>
      <c r="L55" s="115"/>
      <c r="M55" s="113"/>
      <c r="N55" s="113"/>
      <c r="O55" s="113"/>
      <c r="P55" s="113"/>
      <c r="Q55" s="113"/>
      <c r="R55" s="113"/>
      <c r="S55" s="111"/>
      <c r="T55" s="117"/>
      <c r="U55" s="116"/>
    </row>
    <row r="56" spans="2:159" ht="17.25" customHeight="1">
      <c r="B56" s="109"/>
      <c r="C56" s="110"/>
      <c r="D56" s="111"/>
      <c r="E56" s="112"/>
      <c r="F56" s="112"/>
      <c r="G56" s="117"/>
      <c r="H56" s="113"/>
      <c r="I56" s="117"/>
      <c r="J56" s="114"/>
      <c r="K56" s="117"/>
      <c r="L56" s="110"/>
      <c r="M56" s="113"/>
      <c r="N56" s="113"/>
      <c r="O56" s="113"/>
      <c r="P56" s="113"/>
      <c r="Q56" s="113"/>
      <c r="R56" s="113"/>
      <c r="S56" s="117"/>
      <c r="T56" s="117"/>
      <c r="U56" s="116"/>
    </row>
    <row r="57" spans="2:159" ht="17.25" customHeight="1">
      <c r="B57" s="109"/>
      <c r="C57" s="110"/>
      <c r="D57" s="111"/>
      <c r="E57" s="112"/>
      <c r="F57" s="112"/>
      <c r="G57" s="117"/>
      <c r="H57" s="113"/>
      <c r="I57" s="117"/>
      <c r="J57" s="114"/>
      <c r="K57" s="117"/>
      <c r="L57" s="110"/>
      <c r="M57" s="113"/>
      <c r="N57" s="113"/>
      <c r="O57" s="113"/>
      <c r="P57" s="113"/>
      <c r="Q57" s="113"/>
      <c r="R57" s="113"/>
      <c r="S57" s="117"/>
      <c r="T57" s="117"/>
      <c r="U57" s="116"/>
    </row>
    <row r="58" spans="2:159" ht="17.25" customHeight="1">
      <c r="B58" s="109"/>
      <c r="C58" s="110"/>
      <c r="D58" s="111"/>
      <c r="E58" s="112"/>
      <c r="F58" s="112"/>
      <c r="G58" s="117"/>
      <c r="H58" s="113"/>
      <c r="I58" s="117"/>
      <c r="J58" s="114"/>
      <c r="K58" s="117"/>
      <c r="L58" s="110"/>
      <c r="M58" s="113"/>
      <c r="N58" s="113"/>
      <c r="O58" s="113"/>
      <c r="P58" s="113"/>
      <c r="Q58" s="113"/>
      <c r="R58" s="113"/>
      <c r="S58" s="117"/>
      <c r="T58" s="117"/>
      <c r="U58" s="116"/>
    </row>
    <row r="59" spans="2:159" ht="17.25" customHeight="1">
      <c r="B59" s="109"/>
      <c r="C59" s="110"/>
      <c r="D59" s="111"/>
      <c r="E59" s="112"/>
      <c r="F59" s="112"/>
      <c r="G59" s="117"/>
      <c r="H59" s="113"/>
      <c r="I59" s="117"/>
      <c r="J59" s="114"/>
      <c r="K59" s="117"/>
      <c r="L59" s="110"/>
      <c r="M59" s="113"/>
      <c r="N59" s="113"/>
      <c r="O59" s="113"/>
      <c r="P59" s="113"/>
      <c r="Q59" s="113"/>
      <c r="R59" s="113"/>
      <c r="S59" s="117"/>
      <c r="T59" s="117"/>
      <c r="U59" s="116"/>
    </row>
    <row r="60" spans="2:159" ht="17.25" customHeight="1">
      <c r="B60" s="109"/>
      <c r="C60" s="110"/>
      <c r="D60" s="111"/>
      <c r="E60" s="112"/>
      <c r="F60" s="112"/>
      <c r="G60" s="117"/>
      <c r="H60" s="113"/>
      <c r="I60" s="117"/>
      <c r="J60" s="114"/>
      <c r="K60" s="117"/>
      <c r="L60" s="110"/>
      <c r="M60" s="113"/>
      <c r="N60" s="113"/>
      <c r="O60" s="113"/>
      <c r="P60" s="113"/>
      <c r="Q60" s="113"/>
      <c r="R60" s="113"/>
      <c r="S60" s="117"/>
      <c r="T60" s="117"/>
      <c r="U60" s="116"/>
    </row>
    <row r="61" spans="2:159" ht="17.25" customHeight="1">
      <c r="B61" s="109"/>
      <c r="C61" s="110"/>
      <c r="D61" s="111"/>
      <c r="E61" s="112"/>
      <c r="F61" s="112"/>
      <c r="G61" s="117"/>
      <c r="H61" s="113"/>
      <c r="I61" s="117"/>
      <c r="J61" s="114"/>
      <c r="K61" s="117"/>
      <c r="L61" s="110"/>
      <c r="M61" s="113"/>
      <c r="N61" s="113"/>
      <c r="O61" s="113"/>
      <c r="P61" s="113"/>
      <c r="Q61" s="113"/>
      <c r="R61" s="113"/>
      <c r="S61" s="117"/>
      <c r="T61" s="117"/>
      <c r="U61" s="116"/>
    </row>
    <row r="62" spans="2:159" ht="17.25" customHeight="1">
      <c r="B62" s="109"/>
      <c r="C62" s="110"/>
      <c r="D62" s="111"/>
      <c r="E62" s="112"/>
      <c r="F62" s="112"/>
      <c r="G62" s="117"/>
      <c r="H62" s="113"/>
      <c r="I62" s="117"/>
      <c r="J62" s="114"/>
      <c r="K62" s="117"/>
      <c r="L62" s="110"/>
      <c r="M62" s="113"/>
      <c r="N62" s="113"/>
      <c r="O62" s="113"/>
      <c r="P62" s="113"/>
      <c r="Q62" s="113"/>
      <c r="R62" s="113"/>
      <c r="S62" s="117"/>
      <c r="T62" s="117"/>
      <c r="U62" s="116"/>
    </row>
    <row r="63" spans="2:159" ht="17.25" customHeight="1">
      <c r="B63" s="109"/>
      <c r="C63" s="110"/>
      <c r="D63" s="111"/>
      <c r="E63" s="112"/>
      <c r="F63" s="112"/>
      <c r="G63" s="117"/>
      <c r="H63" s="113"/>
      <c r="I63" s="117"/>
      <c r="J63" s="114"/>
      <c r="K63" s="117"/>
      <c r="L63" s="110"/>
      <c r="M63" s="113"/>
      <c r="N63" s="113"/>
      <c r="O63" s="113"/>
      <c r="P63" s="113"/>
      <c r="Q63" s="113"/>
      <c r="R63" s="113"/>
      <c r="S63" s="117"/>
      <c r="T63" s="117"/>
      <c r="U63" s="116"/>
    </row>
    <row r="64" spans="2:159" ht="17.25" customHeight="1">
      <c r="B64" s="109"/>
      <c r="C64" s="110"/>
      <c r="D64" s="111"/>
      <c r="E64" s="112"/>
      <c r="F64" s="112"/>
      <c r="G64" s="117"/>
      <c r="H64" s="113"/>
      <c r="I64" s="117"/>
      <c r="J64" s="114"/>
      <c r="K64" s="117"/>
      <c r="L64" s="110"/>
      <c r="M64" s="113"/>
      <c r="N64" s="113"/>
      <c r="O64" s="113"/>
      <c r="P64" s="113"/>
      <c r="Q64" s="113"/>
      <c r="R64" s="113"/>
      <c r="S64" s="117"/>
      <c r="T64" s="117"/>
      <c r="U64" s="116"/>
    </row>
    <row r="65" spans="2:21" ht="17.25" customHeight="1">
      <c r="B65" s="109"/>
      <c r="C65" s="110"/>
      <c r="D65" s="111"/>
      <c r="E65" s="112"/>
      <c r="F65" s="112"/>
      <c r="G65" s="117"/>
      <c r="H65" s="113"/>
      <c r="I65" s="117"/>
      <c r="J65" s="114"/>
      <c r="K65" s="117"/>
      <c r="L65" s="110"/>
      <c r="M65" s="113"/>
      <c r="N65" s="113"/>
      <c r="O65" s="113"/>
      <c r="P65" s="113"/>
      <c r="Q65" s="113"/>
      <c r="R65" s="113"/>
      <c r="S65" s="117"/>
      <c r="T65" s="117"/>
      <c r="U65" s="116"/>
    </row>
    <row r="66" spans="2:21" ht="17.25" customHeight="1">
      <c r="B66" s="109"/>
      <c r="C66" s="110"/>
      <c r="D66" s="111"/>
      <c r="E66" s="112"/>
      <c r="F66" s="112"/>
      <c r="G66" s="117"/>
      <c r="H66" s="113"/>
      <c r="I66" s="117"/>
      <c r="J66" s="114"/>
      <c r="K66" s="117"/>
      <c r="L66" s="110"/>
      <c r="M66" s="113"/>
      <c r="N66" s="113"/>
      <c r="O66" s="113"/>
      <c r="P66" s="113"/>
      <c r="Q66" s="113"/>
      <c r="R66" s="113"/>
      <c r="S66" s="117"/>
      <c r="T66" s="117"/>
      <c r="U66" s="116"/>
    </row>
    <row r="67" spans="2:21" ht="17.25" customHeight="1">
      <c r="B67" s="118"/>
      <c r="C67" s="119"/>
      <c r="D67" s="120"/>
      <c r="E67" s="121"/>
      <c r="F67" s="121"/>
      <c r="G67" s="122"/>
      <c r="H67" s="123"/>
      <c r="I67" s="122"/>
      <c r="J67" s="124"/>
      <c r="K67" s="122"/>
      <c r="L67" s="119"/>
      <c r="M67" s="123"/>
      <c r="N67" s="123"/>
      <c r="O67" s="123"/>
      <c r="P67" s="123"/>
      <c r="Q67" s="123"/>
      <c r="R67" s="123"/>
      <c r="S67" s="122"/>
      <c r="T67" s="122"/>
      <c r="U67" s="125"/>
    </row>
  </sheetData>
  <mergeCells count="5">
    <mergeCell ref="B1:K1"/>
    <mergeCell ref="L3:M3"/>
    <mergeCell ref="P3:Q3"/>
    <mergeCell ref="A37:B37"/>
    <mergeCell ref="A38:B3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rowBreaks count="1" manualBreakCount="1">
    <brk id="32" max="16383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FC67"/>
  <sheetViews>
    <sheetView zoomScaleNormal="100" workbookViewId="0">
      <selection activeCell="U9" sqref="U9"/>
    </sheetView>
  </sheetViews>
  <sheetFormatPr defaultRowHeight="12.75"/>
  <cols>
    <col min="1" max="1" width="6.28515625" style="14" customWidth="1"/>
    <col min="2" max="2" width="20.5703125" customWidth="1"/>
    <col min="3" max="3" width="5.28515625" style="14" customWidth="1"/>
    <col min="4" max="4" width="17.85546875" customWidth="1"/>
    <col min="5" max="6" width="8.7109375" style="15" customWidth="1"/>
    <col min="7" max="7" width="8.28515625" style="14" customWidth="1"/>
    <col min="8" max="8" width="8.7109375" style="15" customWidth="1"/>
    <col min="9" max="9" width="8.28515625" style="14" customWidth="1"/>
    <col min="10" max="10" width="8.7109375" style="15" customWidth="1"/>
    <col min="11" max="11" width="8.28515625" style="14" customWidth="1"/>
    <col min="12" max="12" width="4.7109375" style="14" customWidth="1"/>
    <col min="13" max="13" width="6.5703125" style="17" customWidth="1"/>
    <col min="14" max="15" width="8.28515625" style="18" customWidth="1"/>
    <col min="16" max="16" width="5" style="18" customWidth="1"/>
    <col min="17" max="17" width="8.28515625" style="18" customWidth="1"/>
    <col min="18" max="18" width="8.28515625" style="19" customWidth="1"/>
    <col min="19" max="19" width="8.28515625" style="21" customWidth="1"/>
    <col min="20" max="20" width="8.28515625" style="14" customWidth="1"/>
    <col min="21" max="21" width="6.28515625" style="14" customWidth="1"/>
    <col min="22" max="22" width="7" customWidth="1"/>
    <col min="23" max="30" width="11.5703125" customWidth="1"/>
    <col min="31" max="1025" width="8.7109375" customWidth="1"/>
  </cols>
  <sheetData>
    <row r="1" spans="1:25" ht="26.25" customHeight="1">
      <c r="B1" s="1" t="s">
        <v>55</v>
      </c>
      <c r="C1" s="1"/>
      <c r="D1" s="1"/>
      <c r="E1" s="1"/>
      <c r="F1" s="1"/>
      <c r="G1" s="1"/>
      <c r="H1" s="1"/>
      <c r="I1" s="1"/>
      <c r="J1" s="1"/>
      <c r="K1" s="1"/>
      <c r="M1" s="20"/>
      <c r="N1" s="20"/>
      <c r="O1" s="20"/>
      <c r="P1" s="20"/>
      <c r="Q1" s="20"/>
      <c r="R1" s="21"/>
    </row>
    <row r="2" spans="1:25" ht="26.25" customHeight="1">
      <c r="E2" s="15" t="s">
        <v>26</v>
      </c>
      <c r="H2" s="15" t="s">
        <v>27</v>
      </c>
      <c r="J2" s="15" t="s">
        <v>28</v>
      </c>
      <c r="L2" s="14" t="s">
        <v>29</v>
      </c>
      <c r="M2" s="22" t="s">
        <v>26</v>
      </c>
      <c r="N2" s="22" t="s">
        <v>26</v>
      </c>
      <c r="O2" s="22" t="s">
        <v>26</v>
      </c>
      <c r="P2" s="14" t="s">
        <v>29</v>
      </c>
      <c r="Q2" s="22" t="s">
        <v>26</v>
      </c>
      <c r="R2" s="23"/>
    </row>
    <row r="3" spans="1:25" s="34" customFormat="1" ht="43.5" customHeight="1">
      <c r="A3" s="24" t="s">
        <v>30</v>
      </c>
      <c r="B3" s="25" t="s">
        <v>31</v>
      </c>
      <c r="C3" s="26" t="s">
        <v>32</v>
      </c>
      <c r="D3" s="27" t="s">
        <v>33</v>
      </c>
      <c r="E3" s="28" t="str">
        <f>CONCATENATE("Sprint ",$X$5,"m")</f>
        <v>Sprint 60m</v>
      </c>
      <c r="F3" s="28" t="str">
        <f>CONCATENATE("Sprint ",$X$10,"m prepocet")</f>
        <v>Sprint 50m prepocet</v>
      </c>
      <c r="G3" s="29" t="s">
        <v>20</v>
      </c>
      <c r="H3" s="31" t="s">
        <v>34</v>
      </c>
      <c r="I3" s="29" t="s">
        <v>20</v>
      </c>
      <c r="J3" s="31" t="s">
        <v>35</v>
      </c>
      <c r="K3" s="29" t="s">
        <v>20</v>
      </c>
      <c r="L3" s="3" t="str">
        <f>CONCATENATE("Běh ",$X$6,"m")</f>
        <v>Běh 400m</v>
      </c>
      <c r="M3" s="3"/>
      <c r="N3" s="32" t="str">
        <f>CONCATENATE("Běh ",$X$6,"m v sek.")</f>
        <v>Běh 400m v sek.</v>
      </c>
      <c r="O3" s="32" t="str">
        <f>CONCATENATE("Běh ",$X$11,"m prepocet v sek.")</f>
        <v>Běh 400m prepocet v sek.</v>
      </c>
      <c r="P3" s="3" t="str">
        <f>CONCATENATE("Běh ",$X$11,"m prepocet")</f>
        <v>Běh 400m prepocet</v>
      </c>
      <c r="Q3" s="3"/>
      <c r="R3" s="32" t="str">
        <f>CONCATENATE("Body ",$X$6,"m")</f>
        <v>Body 400m</v>
      </c>
      <c r="S3" s="32" t="str">
        <f>CONCATENATE("Body ",$X$11,"m prepocet")</f>
        <v>Body 400m prepocet</v>
      </c>
      <c r="T3" s="30" t="s">
        <v>36</v>
      </c>
      <c r="U3" s="33" t="s">
        <v>37</v>
      </c>
    </row>
    <row r="4" spans="1:25" ht="17.25" customHeight="1">
      <c r="A4" s="35">
        <v>5</v>
      </c>
      <c r="B4" s="53" t="s">
        <v>60</v>
      </c>
      <c r="C4" s="54">
        <v>11</v>
      </c>
      <c r="D4" s="55"/>
      <c r="E4" s="39">
        <v>11.88</v>
      </c>
      <c r="F4" s="40">
        <f t="shared" ref="F4:F35" si="0">E4/$X$5*$X$10</f>
        <v>9.9</v>
      </c>
      <c r="G4" s="41">
        <f>body!$C$14*POWER(body!$B$14,E4)</f>
        <v>49.079734917031161</v>
      </c>
      <c r="H4" s="39">
        <v>276</v>
      </c>
      <c r="I4" s="41">
        <f>body!$E$14*POWER(body!$D$14,H4)</f>
        <v>88.348092875496675</v>
      </c>
      <c r="J4" s="39">
        <v>16.86</v>
      </c>
      <c r="K4" s="41">
        <f>body!$G$14*POWER(body!$F$14,J4)</f>
        <v>71.421474295655884</v>
      </c>
      <c r="L4" s="126">
        <v>1</v>
      </c>
      <c r="M4" s="127">
        <v>40.200000000000003</v>
      </c>
      <c r="N4" s="45">
        <f t="shared" ref="N4:N35" si="1">L4*60+M4</f>
        <v>100.2</v>
      </c>
      <c r="O4" s="45">
        <f t="shared" ref="O4:O35" si="2">N4/$X$6*$X$11</f>
        <v>100.2</v>
      </c>
      <c r="P4" s="128">
        <f t="shared" ref="P4:P35" si="3">FLOOR(O4/60,1)</f>
        <v>1</v>
      </c>
      <c r="Q4" s="45">
        <f t="shared" ref="Q4:Q35" si="4">O4-P4*60</f>
        <v>40.200000000000003</v>
      </c>
      <c r="R4" s="41">
        <f>body!$I$14*POWER(body!$H$14,L4*60+M4)</f>
        <v>91.866471770437116</v>
      </c>
      <c r="S4" s="41">
        <f>body!$I$14*POWER(body!$H$14,P4*60+Q4)</f>
        <v>91.866471770437116</v>
      </c>
      <c r="T4" s="48">
        <f t="shared" ref="T4:T35" si="5">G4+I4+K4+S4</f>
        <v>300.71577385862082</v>
      </c>
      <c r="U4" s="49">
        <f>RANK($T4,$T$4:$T$10,0)</f>
        <v>1</v>
      </c>
      <c r="W4" s="50" t="s">
        <v>39</v>
      </c>
      <c r="X4" s="51"/>
      <c r="Y4" s="52"/>
    </row>
    <row r="5" spans="1:25" ht="17.25" customHeight="1">
      <c r="A5" s="35">
        <v>6</v>
      </c>
      <c r="B5" s="53" t="s">
        <v>61</v>
      </c>
      <c r="C5" s="54">
        <v>12</v>
      </c>
      <c r="D5" s="55"/>
      <c r="E5" s="39">
        <v>13.49</v>
      </c>
      <c r="F5" s="40">
        <f t="shared" si="0"/>
        <v>11.241666666666667</v>
      </c>
      <c r="G5" s="41">
        <f>body!$C$14*POWER(body!$B$14,E5)</f>
        <v>32.29064508434714</v>
      </c>
      <c r="H5" s="39">
        <v>255</v>
      </c>
      <c r="I5" s="41">
        <f>body!$E$14*POWER(body!$D$14,H5)</f>
        <v>76.636559130540306</v>
      </c>
      <c r="J5" s="39">
        <v>8.01</v>
      </c>
      <c r="K5" s="41">
        <f>body!$G$14*POWER(body!$F$14,J5)</f>
        <v>49.44818393002118</v>
      </c>
      <c r="L5" s="126">
        <v>2</v>
      </c>
      <c r="M5" s="127">
        <v>3.8</v>
      </c>
      <c r="N5" s="45">
        <f t="shared" si="1"/>
        <v>123.8</v>
      </c>
      <c r="O5" s="45">
        <f t="shared" si="2"/>
        <v>123.8</v>
      </c>
      <c r="P5" s="128">
        <f t="shared" si="3"/>
        <v>2</v>
      </c>
      <c r="Q5" s="45">
        <f t="shared" si="4"/>
        <v>3.7999999999999972</v>
      </c>
      <c r="R5" s="41">
        <f>body!$I$14*POWER(body!$H$14,L5*60+M5)</f>
        <v>49.294694302094911</v>
      </c>
      <c r="S5" s="41">
        <f>body!$I$14*POWER(body!$H$14,P5*60+Q5)</f>
        <v>49.294694302094911</v>
      </c>
      <c r="T5" s="48">
        <f t="shared" si="5"/>
        <v>207.67008244700352</v>
      </c>
      <c r="U5" s="49">
        <f t="shared" ref="U5:U10" si="6">RANK($T5,$T$4:$T$10,0)</f>
        <v>7</v>
      </c>
      <c r="W5" s="51" t="s">
        <v>40</v>
      </c>
      <c r="X5" s="52">
        <v>60</v>
      </c>
      <c r="Y5" s="52" t="s">
        <v>8</v>
      </c>
    </row>
    <row r="6" spans="1:25" ht="17.25" customHeight="1">
      <c r="A6" s="35">
        <v>22</v>
      </c>
      <c r="B6" s="53" t="s">
        <v>62</v>
      </c>
      <c r="C6" s="54">
        <v>12</v>
      </c>
      <c r="D6" s="55"/>
      <c r="E6" s="39">
        <v>12.65</v>
      </c>
      <c r="F6" s="40">
        <f t="shared" si="0"/>
        <v>10.541666666666668</v>
      </c>
      <c r="G6" s="41">
        <f>body!$C$14*POWER(body!$B$14,E6)</f>
        <v>40.173733362679464</v>
      </c>
      <c r="H6" s="39">
        <v>283</v>
      </c>
      <c r="I6" s="41">
        <f>body!$E$14*POWER(body!$D$14,H6)</f>
        <v>92.636948255854534</v>
      </c>
      <c r="J6" s="39">
        <v>5</v>
      </c>
      <c r="K6" s="41">
        <f>body!$G$14*POWER(body!$F$14,J6)</f>
        <v>43.635667643807345</v>
      </c>
      <c r="L6" s="126">
        <v>1</v>
      </c>
      <c r="M6" s="127">
        <v>48.9</v>
      </c>
      <c r="N6" s="45">
        <f t="shared" si="1"/>
        <v>108.9</v>
      </c>
      <c r="O6" s="45">
        <f t="shared" si="2"/>
        <v>108.89999999999999</v>
      </c>
      <c r="P6" s="128">
        <f t="shared" si="3"/>
        <v>1</v>
      </c>
      <c r="Q6" s="45">
        <f t="shared" si="4"/>
        <v>48.899999999999991</v>
      </c>
      <c r="R6" s="41">
        <f>body!$I$14*POWER(body!$H$14,L6*60+M6)</f>
        <v>73.028366212323448</v>
      </c>
      <c r="S6" s="41">
        <f>body!$I$14*POWER(body!$H$14,P6*60+Q6)</f>
        <v>73.02836621232349</v>
      </c>
      <c r="T6" s="48">
        <f t="shared" si="5"/>
        <v>249.47471547466483</v>
      </c>
      <c r="U6" s="49">
        <f t="shared" si="6"/>
        <v>4</v>
      </c>
      <c r="W6" s="51" t="s">
        <v>41</v>
      </c>
      <c r="X6" s="52">
        <v>400</v>
      </c>
      <c r="Y6" s="52" t="s">
        <v>8</v>
      </c>
    </row>
    <row r="7" spans="1:25" ht="17.25" customHeight="1">
      <c r="A7" s="35">
        <v>26</v>
      </c>
      <c r="B7" s="53" t="s">
        <v>89</v>
      </c>
      <c r="C7" s="54">
        <v>12</v>
      </c>
      <c r="D7" s="55"/>
      <c r="E7" s="39">
        <v>12.16</v>
      </c>
      <c r="F7" s="40">
        <f t="shared" si="0"/>
        <v>10.133333333333333</v>
      </c>
      <c r="G7" s="41">
        <f>body!$C$14*POWER(body!$B$14,E7)</f>
        <v>45.633143267379552</v>
      </c>
      <c r="H7" s="39">
        <v>242</v>
      </c>
      <c r="I7" s="41">
        <f>body!$E$14*POWER(body!$D$14,H7)</f>
        <v>70.178306652326782</v>
      </c>
      <c r="J7" s="39">
        <v>11.18</v>
      </c>
      <c r="K7" s="41">
        <f>body!$G$14*POWER(body!$F$14,J7)</f>
        <v>56.40867636494913</v>
      </c>
      <c r="L7" s="126">
        <v>1</v>
      </c>
      <c r="M7" s="127">
        <v>43.5</v>
      </c>
      <c r="N7" s="45">
        <f t="shared" si="1"/>
        <v>103.5</v>
      </c>
      <c r="O7" s="45">
        <f t="shared" si="2"/>
        <v>103.49999999999999</v>
      </c>
      <c r="P7" s="128">
        <f t="shared" si="3"/>
        <v>1</v>
      </c>
      <c r="Q7" s="45">
        <f t="shared" si="4"/>
        <v>43.499999999999986</v>
      </c>
      <c r="R7" s="41">
        <f>body!$I$14*POWER(body!$H$14,L7*60+M7)</f>
        <v>84.207912233953294</v>
      </c>
      <c r="S7" s="41">
        <f>body!$I$14*POWER(body!$H$14,P7*60+Q7)</f>
        <v>84.207912233953294</v>
      </c>
      <c r="T7" s="48">
        <f t="shared" si="5"/>
        <v>256.42803851860879</v>
      </c>
      <c r="U7" s="49">
        <f t="shared" si="6"/>
        <v>3</v>
      </c>
      <c r="W7" s="51" t="s">
        <v>42</v>
      </c>
      <c r="X7" s="52"/>
      <c r="Y7" s="52"/>
    </row>
    <row r="8" spans="1:25" ht="17.25" customHeight="1">
      <c r="A8" s="35">
        <v>31</v>
      </c>
      <c r="B8" s="53" t="s">
        <v>63</v>
      </c>
      <c r="C8" s="54">
        <v>12</v>
      </c>
      <c r="D8" s="55"/>
      <c r="E8" s="39">
        <v>12.24</v>
      </c>
      <c r="F8" s="40">
        <f t="shared" si="0"/>
        <v>10.200000000000001</v>
      </c>
      <c r="G8" s="41">
        <f>body!$C$14*POWER(body!$B$14,E8)</f>
        <v>44.693624689511516</v>
      </c>
      <c r="H8" s="39">
        <v>265</v>
      </c>
      <c r="I8" s="41">
        <f>body!$E$14*POWER(body!$D$14,H8)</f>
        <v>82.006085914705039</v>
      </c>
      <c r="J8" s="39">
        <v>10.48</v>
      </c>
      <c r="K8" s="41">
        <f>body!$G$14*POWER(body!$F$14,J8)</f>
        <v>54.791851230759683</v>
      </c>
      <c r="L8" s="126">
        <v>1</v>
      </c>
      <c r="M8" s="127">
        <v>54.2</v>
      </c>
      <c r="N8" s="45">
        <f t="shared" si="1"/>
        <v>114.2</v>
      </c>
      <c r="O8" s="45">
        <f t="shared" si="2"/>
        <v>114.20000000000002</v>
      </c>
      <c r="P8" s="128">
        <f t="shared" si="3"/>
        <v>1</v>
      </c>
      <c r="Q8" s="45">
        <f t="shared" si="4"/>
        <v>54.200000000000017</v>
      </c>
      <c r="R8" s="41">
        <f>body!$I$14*POWER(body!$H$14,L8*60+M8)</f>
        <v>63.500310567745203</v>
      </c>
      <c r="S8" s="41">
        <f>body!$I$14*POWER(body!$H$14,P8*60+Q8)</f>
        <v>63.500310567745174</v>
      </c>
      <c r="T8" s="48">
        <f t="shared" si="5"/>
        <v>244.99187240272141</v>
      </c>
      <c r="U8" s="49">
        <f t="shared" si="6"/>
        <v>5</v>
      </c>
      <c r="W8" s="51" t="s">
        <v>43</v>
      </c>
      <c r="X8" s="52"/>
      <c r="Y8" s="52"/>
    </row>
    <row r="9" spans="1:25" ht="17.25" customHeight="1">
      <c r="A9" s="35">
        <v>36</v>
      </c>
      <c r="B9" s="53" t="s">
        <v>64</v>
      </c>
      <c r="C9" s="54">
        <v>11</v>
      </c>
      <c r="D9" s="55"/>
      <c r="E9" s="39">
        <v>12.71</v>
      </c>
      <c r="F9" s="40">
        <f t="shared" si="0"/>
        <v>10.591666666666667</v>
      </c>
      <c r="G9" s="41">
        <f>body!$C$14*POWER(body!$B$14,E9)</f>
        <v>39.551784943323042</v>
      </c>
      <c r="H9" s="39">
        <v>249</v>
      </c>
      <c r="I9" s="41">
        <f>body!$E$14*POWER(body!$D$14,H9)</f>
        <v>73.58511033392287</v>
      </c>
      <c r="J9" s="39">
        <v>10.6</v>
      </c>
      <c r="K9" s="41">
        <f>body!$G$14*POWER(body!$F$14,J9)</f>
        <v>55.065692564905632</v>
      </c>
      <c r="L9" s="126">
        <v>1</v>
      </c>
      <c r="M9" s="127">
        <v>50.7</v>
      </c>
      <c r="N9" s="45">
        <f t="shared" si="1"/>
        <v>110.7</v>
      </c>
      <c r="O9" s="45">
        <f t="shared" si="2"/>
        <v>110.7</v>
      </c>
      <c r="P9" s="128">
        <f t="shared" si="3"/>
        <v>1</v>
      </c>
      <c r="Q9" s="45">
        <f t="shared" si="4"/>
        <v>50.7</v>
      </c>
      <c r="R9" s="41">
        <f>body!$I$14*POWER(body!$H$14,L9*60+M9)</f>
        <v>69.641985804367764</v>
      </c>
      <c r="S9" s="41">
        <f>body!$I$14*POWER(body!$H$14,P9*60+Q9)</f>
        <v>69.641985804367764</v>
      </c>
      <c r="T9" s="48">
        <f t="shared" si="5"/>
        <v>237.84457364651934</v>
      </c>
      <c r="U9" s="49">
        <f t="shared" si="6"/>
        <v>6</v>
      </c>
      <c r="W9" s="11"/>
    </row>
    <row r="10" spans="1:25" ht="17.25" customHeight="1">
      <c r="A10" s="35">
        <v>37</v>
      </c>
      <c r="B10" s="53" t="s">
        <v>65</v>
      </c>
      <c r="C10" s="54">
        <v>11</v>
      </c>
      <c r="D10" s="55"/>
      <c r="E10" s="39">
        <v>11.69</v>
      </c>
      <c r="F10" s="40">
        <f t="shared" si="0"/>
        <v>9.7416666666666671</v>
      </c>
      <c r="G10" s="41">
        <f>body!$C$14*POWER(body!$B$14,E10)</f>
        <v>51.565576155856199</v>
      </c>
      <c r="H10" s="39">
        <v>284</v>
      </c>
      <c r="I10" s="41">
        <f>body!$E$14*POWER(body!$D$14,H10)</f>
        <v>93.266407426106028</v>
      </c>
      <c r="J10" s="39">
        <v>11.65</v>
      </c>
      <c r="K10" s="41">
        <f>body!$G$14*POWER(body!$F$14,J10)</f>
        <v>57.520944466207979</v>
      </c>
      <c r="L10" s="126">
        <v>1</v>
      </c>
      <c r="M10" s="127">
        <v>39.799999999999997</v>
      </c>
      <c r="N10" s="45">
        <f t="shared" si="1"/>
        <v>99.8</v>
      </c>
      <c r="O10" s="45">
        <f t="shared" si="2"/>
        <v>99.8</v>
      </c>
      <c r="P10" s="128">
        <f t="shared" si="3"/>
        <v>1</v>
      </c>
      <c r="Q10" s="45">
        <f t="shared" si="4"/>
        <v>39.799999999999997</v>
      </c>
      <c r="R10" s="41">
        <f>body!$I$14*POWER(body!$H$14,L10*60+M10)</f>
        <v>92.840903195744431</v>
      </c>
      <c r="S10" s="41">
        <f>body!$I$14*POWER(body!$H$14,P10*60+Q10)</f>
        <v>92.840903195744431</v>
      </c>
      <c r="T10" s="48">
        <f t="shared" si="5"/>
        <v>295.19383124391464</v>
      </c>
      <c r="U10" s="49">
        <f t="shared" si="6"/>
        <v>2</v>
      </c>
      <c r="W10" s="11" t="s">
        <v>44</v>
      </c>
      <c r="X10">
        <v>50</v>
      </c>
      <c r="Y10" t="s">
        <v>8</v>
      </c>
    </row>
    <row r="11" spans="1:25" ht="17.25" customHeight="1">
      <c r="A11" s="35"/>
      <c r="B11" s="53"/>
      <c r="C11" s="54"/>
      <c r="D11" s="55"/>
      <c r="E11" s="39" t="s">
        <v>38</v>
      </c>
      <c r="F11" s="40" t="e">
        <f t="shared" si="0"/>
        <v>#VALUE!</v>
      </c>
      <c r="G11" s="41" t="e">
        <f>body!$C$14*POWER(body!$B$14,E11)</f>
        <v>#VALUE!</v>
      </c>
      <c r="H11" s="39" t="s">
        <v>38</v>
      </c>
      <c r="I11" s="41" t="e">
        <f>body!$E$14*POWER(body!$D$14,H11)</f>
        <v>#VALUE!</v>
      </c>
      <c r="J11" s="39" t="s">
        <v>38</v>
      </c>
      <c r="K11" s="41" t="e">
        <f>body!$G$14*POWER(body!$F$14,J11)</f>
        <v>#VALUE!</v>
      </c>
      <c r="L11" s="126"/>
      <c r="M11" s="127" t="s">
        <v>38</v>
      </c>
      <c r="N11" s="45" t="e">
        <f t="shared" si="1"/>
        <v>#VALUE!</v>
      </c>
      <c r="O11" s="45" t="e">
        <f t="shared" si="2"/>
        <v>#VALUE!</v>
      </c>
      <c r="P11" s="128" t="e">
        <f t="shared" si="3"/>
        <v>#VALUE!</v>
      </c>
      <c r="Q11" s="45" t="e">
        <f t="shared" si="4"/>
        <v>#VALUE!</v>
      </c>
      <c r="R11" s="41" t="e">
        <f>body!$I$14*POWER(body!$H$14,L11*60+M11)</f>
        <v>#VALUE!</v>
      </c>
      <c r="S11" s="41" t="e">
        <f>body!$I$14*POWER(body!$H$14,P11*60+Q11)</f>
        <v>#VALUE!</v>
      </c>
      <c r="T11" s="48" t="e">
        <f t="shared" si="5"/>
        <v>#VALUE!</v>
      </c>
      <c r="U11" s="49" t="e">
        <f t="shared" ref="U4:U35" si="7">RANK($T11,$T$4:$T$16,0)</f>
        <v>#VALUE!</v>
      </c>
      <c r="W11" s="11" t="s">
        <v>45</v>
      </c>
      <c r="X11">
        <v>400</v>
      </c>
      <c r="Y11" t="s">
        <v>8</v>
      </c>
    </row>
    <row r="12" spans="1:25" ht="17.25" customHeight="1">
      <c r="A12" s="35"/>
      <c r="B12" s="53"/>
      <c r="C12" s="54"/>
      <c r="D12" s="55"/>
      <c r="E12" s="39" t="s">
        <v>38</v>
      </c>
      <c r="F12" s="40" t="e">
        <f t="shared" si="0"/>
        <v>#VALUE!</v>
      </c>
      <c r="G12" s="41" t="e">
        <f>body!$C$14*POWER(body!$B$14,E12)</f>
        <v>#VALUE!</v>
      </c>
      <c r="H12" s="39" t="s">
        <v>38</v>
      </c>
      <c r="I12" s="41" t="e">
        <f>body!$E$14*POWER(body!$D$14,H12)</f>
        <v>#VALUE!</v>
      </c>
      <c r="J12" s="39" t="s">
        <v>38</v>
      </c>
      <c r="K12" s="41" t="e">
        <f>body!$G$14*POWER(body!$F$14,J12)</f>
        <v>#VALUE!</v>
      </c>
      <c r="L12" s="126"/>
      <c r="M12" s="127" t="s">
        <v>38</v>
      </c>
      <c r="N12" s="45" t="e">
        <f t="shared" si="1"/>
        <v>#VALUE!</v>
      </c>
      <c r="O12" s="45" t="e">
        <f t="shared" si="2"/>
        <v>#VALUE!</v>
      </c>
      <c r="P12" s="128" t="e">
        <f t="shared" si="3"/>
        <v>#VALUE!</v>
      </c>
      <c r="Q12" s="45" t="e">
        <f t="shared" si="4"/>
        <v>#VALUE!</v>
      </c>
      <c r="R12" s="41" t="e">
        <f>body!$I$14*POWER(body!$H$14,L12*60+M12)</f>
        <v>#VALUE!</v>
      </c>
      <c r="S12" s="41" t="e">
        <f>body!$I$14*POWER(body!$H$14,P12*60+Q12)</f>
        <v>#VALUE!</v>
      </c>
      <c r="T12" s="48" t="e">
        <f t="shared" si="5"/>
        <v>#VALUE!</v>
      </c>
      <c r="U12" s="49" t="e">
        <f t="shared" si="7"/>
        <v>#VALUE!</v>
      </c>
      <c r="W12" s="11"/>
    </row>
    <row r="13" spans="1:25" ht="17.25" customHeight="1">
      <c r="A13" s="35"/>
      <c r="B13" s="53"/>
      <c r="C13" s="54"/>
      <c r="D13" s="55"/>
      <c r="E13" s="39" t="s">
        <v>38</v>
      </c>
      <c r="F13" s="40" t="e">
        <f t="shared" si="0"/>
        <v>#VALUE!</v>
      </c>
      <c r="G13" s="41" t="e">
        <f>body!$C$14*POWER(body!$B$14,E13)</f>
        <v>#VALUE!</v>
      </c>
      <c r="H13" s="39" t="s">
        <v>38</v>
      </c>
      <c r="I13" s="41" t="e">
        <f>body!$E$14*POWER(body!$D$14,H13)</f>
        <v>#VALUE!</v>
      </c>
      <c r="J13" s="39" t="s">
        <v>38</v>
      </c>
      <c r="K13" s="41" t="e">
        <f>body!$G$14*POWER(body!$F$14,J13)</f>
        <v>#VALUE!</v>
      </c>
      <c r="L13" s="126"/>
      <c r="M13" s="127" t="s">
        <v>38</v>
      </c>
      <c r="N13" s="45" t="e">
        <f t="shared" si="1"/>
        <v>#VALUE!</v>
      </c>
      <c r="O13" s="45" t="e">
        <f t="shared" si="2"/>
        <v>#VALUE!</v>
      </c>
      <c r="P13" s="128" t="e">
        <f t="shared" si="3"/>
        <v>#VALUE!</v>
      </c>
      <c r="Q13" s="45" t="e">
        <f t="shared" si="4"/>
        <v>#VALUE!</v>
      </c>
      <c r="R13" s="41" t="e">
        <f>body!$I$14*POWER(body!$H$14,L13*60+M13)</f>
        <v>#VALUE!</v>
      </c>
      <c r="S13" s="41" t="e">
        <f>body!$I$14*POWER(body!$H$14,P13*60+Q13)</f>
        <v>#VALUE!</v>
      </c>
      <c r="T13" s="48" t="e">
        <f t="shared" si="5"/>
        <v>#VALUE!</v>
      </c>
      <c r="U13" s="49" t="e">
        <f t="shared" si="7"/>
        <v>#VALUE!</v>
      </c>
      <c r="W13" s="136" t="s">
        <v>90</v>
      </c>
    </row>
    <row r="14" spans="1:25" ht="17.25" customHeight="1">
      <c r="A14" s="35"/>
      <c r="B14" s="53"/>
      <c r="C14" s="54"/>
      <c r="D14" s="55"/>
      <c r="E14" s="39" t="s">
        <v>38</v>
      </c>
      <c r="F14" s="40" t="e">
        <f t="shared" si="0"/>
        <v>#VALUE!</v>
      </c>
      <c r="G14" s="41" t="e">
        <f>body!$C$14*POWER(body!$B$14,E14)</f>
        <v>#VALUE!</v>
      </c>
      <c r="H14" s="39" t="s">
        <v>38</v>
      </c>
      <c r="I14" s="41" t="e">
        <f>body!$E$14*POWER(body!$D$14,H14)</f>
        <v>#VALUE!</v>
      </c>
      <c r="J14" s="39" t="s">
        <v>38</v>
      </c>
      <c r="K14" s="41" t="e">
        <f>body!$G$14*POWER(body!$F$14,J14)</f>
        <v>#VALUE!</v>
      </c>
      <c r="L14" s="126"/>
      <c r="M14" s="127" t="s">
        <v>38</v>
      </c>
      <c r="N14" s="45" t="e">
        <f t="shared" si="1"/>
        <v>#VALUE!</v>
      </c>
      <c r="O14" s="45" t="e">
        <f t="shared" si="2"/>
        <v>#VALUE!</v>
      </c>
      <c r="P14" s="128" t="e">
        <f t="shared" si="3"/>
        <v>#VALUE!</v>
      </c>
      <c r="Q14" s="45" t="e">
        <f t="shared" si="4"/>
        <v>#VALUE!</v>
      </c>
      <c r="R14" s="41" t="e">
        <f>body!$I$14*POWER(body!$H$14,L14*60+M14)</f>
        <v>#VALUE!</v>
      </c>
      <c r="S14" s="41" t="e">
        <f>body!$I$14*POWER(body!$H$14,P14*60+Q14)</f>
        <v>#VALUE!</v>
      </c>
      <c r="T14" s="48" t="e">
        <f t="shared" si="5"/>
        <v>#VALUE!</v>
      </c>
      <c r="U14" s="49" t="e">
        <f t="shared" si="7"/>
        <v>#VALUE!</v>
      </c>
      <c r="W14" s="11"/>
    </row>
    <row r="15" spans="1:25" ht="17.25" customHeight="1">
      <c r="A15" s="35"/>
      <c r="B15" s="53"/>
      <c r="C15" s="54"/>
      <c r="D15" s="55"/>
      <c r="E15" s="39" t="s">
        <v>38</v>
      </c>
      <c r="F15" s="40" t="e">
        <f t="shared" si="0"/>
        <v>#VALUE!</v>
      </c>
      <c r="G15" s="41" t="e">
        <f>body!$C$14*POWER(body!$B$14,E15)</f>
        <v>#VALUE!</v>
      </c>
      <c r="H15" s="39" t="s">
        <v>38</v>
      </c>
      <c r="I15" s="41" t="e">
        <f>body!$E$14*POWER(body!$D$14,H15)</f>
        <v>#VALUE!</v>
      </c>
      <c r="J15" s="39" t="s">
        <v>38</v>
      </c>
      <c r="K15" s="41" t="e">
        <f>body!$G$14*POWER(body!$F$14,J15)</f>
        <v>#VALUE!</v>
      </c>
      <c r="L15" s="126"/>
      <c r="M15" s="127" t="s">
        <v>38</v>
      </c>
      <c r="N15" s="45" t="e">
        <f t="shared" si="1"/>
        <v>#VALUE!</v>
      </c>
      <c r="O15" s="45" t="e">
        <f t="shared" si="2"/>
        <v>#VALUE!</v>
      </c>
      <c r="P15" s="128" t="e">
        <f t="shared" si="3"/>
        <v>#VALUE!</v>
      </c>
      <c r="Q15" s="45" t="e">
        <f t="shared" si="4"/>
        <v>#VALUE!</v>
      </c>
      <c r="R15" s="41" t="e">
        <f>body!$I$14*POWER(body!$H$14,L15*60+M15)</f>
        <v>#VALUE!</v>
      </c>
      <c r="S15" s="41" t="e">
        <f>body!$I$14*POWER(body!$H$14,P15*60+Q15)</f>
        <v>#VALUE!</v>
      </c>
      <c r="T15" s="48" t="e">
        <f t="shared" si="5"/>
        <v>#VALUE!</v>
      </c>
      <c r="U15" s="49" t="e">
        <f t="shared" si="7"/>
        <v>#VALUE!</v>
      </c>
      <c r="W15" s="11"/>
    </row>
    <row r="16" spans="1:25" ht="17.25" customHeight="1">
      <c r="A16" s="35"/>
      <c r="B16" s="53"/>
      <c r="C16" s="54"/>
      <c r="D16" s="55"/>
      <c r="E16" s="39" t="s">
        <v>38</v>
      </c>
      <c r="F16" s="40" t="e">
        <f t="shared" si="0"/>
        <v>#VALUE!</v>
      </c>
      <c r="G16" s="41" t="e">
        <f>body!$C$14*POWER(body!$B$14,E16)</f>
        <v>#VALUE!</v>
      </c>
      <c r="H16" s="39" t="s">
        <v>38</v>
      </c>
      <c r="I16" s="41" t="e">
        <f>body!$E$14*POWER(body!$D$14,H16)</f>
        <v>#VALUE!</v>
      </c>
      <c r="J16" s="39" t="s">
        <v>38</v>
      </c>
      <c r="K16" s="41" t="e">
        <f>body!$G$14*POWER(body!$F$14,J16)</f>
        <v>#VALUE!</v>
      </c>
      <c r="L16" s="126"/>
      <c r="M16" s="127" t="s">
        <v>38</v>
      </c>
      <c r="N16" s="45" t="e">
        <f t="shared" si="1"/>
        <v>#VALUE!</v>
      </c>
      <c r="O16" s="45" t="e">
        <f t="shared" si="2"/>
        <v>#VALUE!</v>
      </c>
      <c r="P16" s="128" t="e">
        <f t="shared" si="3"/>
        <v>#VALUE!</v>
      </c>
      <c r="Q16" s="45" t="e">
        <f t="shared" si="4"/>
        <v>#VALUE!</v>
      </c>
      <c r="R16" s="41" t="e">
        <f>body!$I$14*POWER(body!$H$14,L16*60+M16)</f>
        <v>#VALUE!</v>
      </c>
      <c r="S16" s="41" t="e">
        <f>body!$I$14*POWER(body!$H$14,P16*60+Q16)</f>
        <v>#VALUE!</v>
      </c>
      <c r="T16" s="48" t="e">
        <f t="shared" si="5"/>
        <v>#VALUE!</v>
      </c>
      <c r="U16" s="49" t="e">
        <f t="shared" si="7"/>
        <v>#VALUE!</v>
      </c>
    </row>
    <row r="17" spans="1:21" ht="17.25" customHeight="1">
      <c r="A17" s="35"/>
      <c r="B17" s="53"/>
      <c r="C17" s="54"/>
      <c r="D17" s="55"/>
      <c r="E17" s="39" t="s">
        <v>38</v>
      </c>
      <c r="F17" s="40" t="e">
        <f t="shared" si="0"/>
        <v>#VALUE!</v>
      </c>
      <c r="G17" s="41" t="e">
        <f>body!$C$14*POWER(body!$B$14,E17)</f>
        <v>#VALUE!</v>
      </c>
      <c r="H17" s="39" t="s">
        <v>38</v>
      </c>
      <c r="I17" s="41" t="e">
        <f>body!$E$14*POWER(body!$D$14,H17)</f>
        <v>#VALUE!</v>
      </c>
      <c r="J17" s="39" t="s">
        <v>38</v>
      </c>
      <c r="K17" s="41" t="e">
        <f>body!$G$14*POWER(body!$F$14,J17)</f>
        <v>#VALUE!</v>
      </c>
      <c r="L17" s="126"/>
      <c r="M17" s="127" t="s">
        <v>38</v>
      </c>
      <c r="N17" s="45" t="e">
        <f t="shared" si="1"/>
        <v>#VALUE!</v>
      </c>
      <c r="O17" s="45" t="e">
        <f t="shared" si="2"/>
        <v>#VALUE!</v>
      </c>
      <c r="P17" s="128" t="e">
        <f t="shared" si="3"/>
        <v>#VALUE!</v>
      </c>
      <c r="Q17" s="45" t="e">
        <f t="shared" si="4"/>
        <v>#VALUE!</v>
      </c>
      <c r="R17" s="41" t="e">
        <f>body!$I$14*POWER(body!$H$14,L17*60+M17)</f>
        <v>#VALUE!</v>
      </c>
      <c r="S17" s="41" t="e">
        <f>body!$I$14*POWER(body!$H$14,P17*60+Q17)</f>
        <v>#VALUE!</v>
      </c>
      <c r="T17" s="48" t="e">
        <f t="shared" si="5"/>
        <v>#VALUE!</v>
      </c>
      <c r="U17" s="49" t="e">
        <f t="shared" si="7"/>
        <v>#VALUE!</v>
      </c>
    </row>
    <row r="18" spans="1:21" ht="17.25" customHeight="1">
      <c r="A18" s="35"/>
      <c r="B18" s="53"/>
      <c r="C18" s="54"/>
      <c r="D18" s="55"/>
      <c r="E18" s="39" t="s">
        <v>38</v>
      </c>
      <c r="F18" s="40" t="e">
        <f t="shared" si="0"/>
        <v>#VALUE!</v>
      </c>
      <c r="G18" s="41" t="e">
        <f>body!$C$14*POWER(body!$B$14,E18)</f>
        <v>#VALUE!</v>
      </c>
      <c r="H18" s="39" t="s">
        <v>38</v>
      </c>
      <c r="I18" s="41" t="e">
        <f>body!$E$14*POWER(body!$D$14,H18)</f>
        <v>#VALUE!</v>
      </c>
      <c r="J18" s="39" t="s">
        <v>38</v>
      </c>
      <c r="K18" s="41" t="e">
        <f>body!$G$14*POWER(body!$F$14,J18)</f>
        <v>#VALUE!</v>
      </c>
      <c r="L18" s="126"/>
      <c r="M18" s="127" t="s">
        <v>38</v>
      </c>
      <c r="N18" s="45" t="e">
        <f t="shared" si="1"/>
        <v>#VALUE!</v>
      </c>
      <c r="O18" s="45" t="e">
        <f t="shared" si="2"/>
        <v>#VALUE!</v>
      </c>
      <c r="P18" s="128" t="e">
        <f t="shared" si="3"/>
        <v>#VALUE!</v>
      </c>
      <c r="Q18" s="45" t="e">
        <f t="shared" si="4"/>
        <v>#VALUE!</v>
      </c>
      <c r="R18" s="41" t="e">
        <f>body!$I$14*POWER(body!$H$14,L18*60+M18)</f>
        <v>#VALUE!</v>
      </c>
      <c r="S18" s="41" t="e">
        <f>body!$I$14*POWER(body!$H$14,P18*60+Q18)</f>
        <v>#VALUE!</v>
      </c>
      <c r="T18" s="48" t="e">
        <f t="shared" si="5"/>
        <v>#VALUE!</v>
      </c>
      <c r="U18" s="49" t="e">
        <f t="shared" si="7"/>
        <v>#VALUE!</v>
      </c>
    </row>
    <row r="19" spans="1:21" ht="17.25" customHeight="1">
      <c r="A19" s="35"/>
      <c r="B19" s="53"/>
      <c r="C19" s="54"/>
      <c r="D19" s="55"/>
      <c r="E19" s="39" t="s">
        <v>38</v>
      </c>
      <c r="F19" s="40" t="e">
        <f t="shared" si="0"/>
        <v>#VALUE!</v>
      </c>
      <c r="G19" s="41" t="e">
        <f>body!$C$14*POWER(body!$B$14,E19)</f>
        <v>#VALUE!</v>
      </c>
      <c r="H19" s="39" t="s">
        <v>38</v>
      </c>
      <c r="I19" s="41" t="e">
        <f>body!$E$14*POWER(body!$D$14,H19)</f>
        <v>#VALUE!</v>
      </c>
      <c r="J19" s="39" t="s">
        <v>38</v>
      </c>
      <c r="K19" s="41" t="e">
        <f>body!$G$14*POWER(body!$F$14,J19)</f>
        <v>#VALUE!</v>
      </c>
      <c r="L19" s="126"/>
      <c r="M19" s="127" t="s">
        <v>38</v>
      </c>
      <c r="N19" s="45" t="e">
        <f t="shared" si="1"/>
        <v>#VALUE!</v>
      </c>
      <c r="O19" s="45" t="e">
        <f t="shared" si="2"/>
        <v>#VALUE!</v>
      </c>
      <c r="P19" s="128" t="e">
        <f t="shared" si="3"/>
        <v>#VALUE!</v>
      </c>
      <c r="Q19" s="45" t="e">
        <f t="shared" si="4"/>
        <v>#VALUE!</v>
      </c>
      <c r="R19" s="41" t="e">
        <f>body!$I$14*POWER(body!$H$14,L19*60+M19)</f>
        <v>#VALUE!</v>
      </c>
      <c r="S19" s="41" t="e">
        <f>body!$I$14*POWER(body!$H$14,P19*60+Q19)</f>
        <v>#VALUE!</v>
      </c>
      <c r="T19" s="48" t="e">
        <f t="shared" si="5"/>
        <v>#VALUE!</v>
      </c>
      <c r="U19" s="49" t="e">
        <f t="shared" si="7"/>
        <v>#VALUE!</v>
      </c>
    </row>
    <row r="20" spans="1:21" ht="17.25" customHeight="1">
      <c r="A20" s="35"/>
      <c r="B20" s="53"/>
      <c r="C20" s="54"/>
      <c r="D20" s="55"/>
      <c r="E20" s="39" t="s">
        <v>38</v>
      </c>
      <c r="F20" s="40" t="e">
        <f t="shared" si="0"/>
        <v>#VALUE!</v>
      </c>
      <c r="G20" s="41" t="e">
        <f>body!$C$14*POWER(body!$B$14,E20)</f>
        <v>#VALUE!</v>
      </c>
      <c r="H20" s="39" t="s">
        <v>38</v>
      </c>
      <c r="I20" s="41" t="e">
        <f>body!$E$14*POWER(body!$D$14,H20)</f>
        <v>#VALUE!</v>
      </c>
      <c r="J20" s="39" t="s">
        <v>38</v>
      </c>
      <c r="K20" s="41" t="e">
        <f>body!$G$14*POWER(body!$F$14,J20)</f>
        <v>#VALUE!</v>
      </c>
      <c r="L20" s="126"/>
      <c r="M20" s="127" t="s">
        <v>38</v>
      </c>
      <c r="N20" s="45" t="e">
        <f t="shared" si="1"/>
        <v>#VALUE!</v>
      </c>
      <c r="O20" s="45" t="e">
        <f t="shared" si="2"/>
        <v>#VALUE!</v>
      </c>
      <c r="P20" s="128" t="e">
        <f t="shared" si="3"/>
        <v>#VALUE!</v>
      </c>
      <c r="Q20" s="45" t="e">
        <f t="shared" si="4"/>
        <v>#VALUE!</v>
      </c>
      <c r="R20" s="41" t="e">
        <f>body!$I$14*POWER(body!$H$14,L20*60+M20)</f>
        <v>#VALUE!</v>
      </c>
      <c r="S20" s="41" t="e">
        <f>body!$I$14*POWER(body!$H$14,P20*60+Q20)</f>
        <v>#VALUE!</v>
      </c>
      <c r="T20" s="48" t="e">
        <f t="shared" si="5"/>
        <v>#VALUE!</v>
      </c>
      <c r="U20" s="49" t="e">
        <f t="shared" si="7"/>
        <v>#VALUE!</v>
      </c>
    </row>
    <row r="21" spans="1:21" ht="17.25" customHeight="1">
      <c r="A21" s="35"/>
      <c r="B21" s="53"/>
      <c r="C21" s="54"/>
      <c r="D21" s="55"/>
      <c r="E21" s="39" t="s">
        <v>38</v>
      </c>
      <c r="F21" s="40" t="e">
        <f t="shared" si="0"/>
        <v>#VALUE!</v>
      </c>
      <c r="G21" s="41" t="e">
        <f>body!$C$14*POWER(body!$B$14,E21)</f>
        <v>#VALUE!</v>
      </c>
      <c r="H21" s="39" t="s">
        <v>38</v>
      </c>
      <c r="I21" s="41" t="e">
        <f>body!$E$14*POWER(body!$D$14,H21)</f>
        <v>#VALUE!</v>
      </c>
      <c r="J21" s="39" t="s">
        <v>38</v>
      </c>
      <c r="K21" s="41" t="e">
        <f>body!$G$14*POWER(body!$F$14,J21)</f>
        <v>#VALUE!</v>
      </c>
      <c r="L21" s="126"/>
      <c r="M21" s="127" t="s">
        <v>38</v>
      </c>
      <c r="N21" s="45" t="e">
        <f t="shared" si="1"/>
        <v>#VALUE!</v>
      </c>
      <c r="O21" s="45" t="e">
        <f t="shared" si="2"/>
        <v>#VALUE!</v>
      </c>
      <c r="P21" s="128" t="e">
        <f t="shared" si="3"/>
        <v>#VALUE!</v>
      </c>
      <c r="Q21" s="45" t="e">
        <f t="shared" si="4"/>
        <v>#VALUE!</v>
      </c>
      <c r="R21" s="41" t="e">
        <f>body!$I$14*POWER(body!$H$14,L21*60+M21)</f>
        <v>#VALUE!</v>
      </c>
      <c r="S21" s="41" t="e">
        <f>body!$I$14*POWER(body!$H$14,P21*60+Q21)</f>
        <v>#VALUE!</v>
      </c>
      <c r="T21" s="48" t="e">
        <f t="shared" si="5"/>
        <v>#VALUE!</v>
      </c>
      <c r="U21" s="49" t="e">
        <f t="shared" si="7"/>
        <v>#VALUE!</v>
      </c>
    </row>
    <row r="22" spans="1:21" ht="17.25" customHeight="1">
      <c r="A22" s="35"/>
      <c r="B22" s="53"/>
      <c r="C22" s="54"/>
      <c r="D22" s="55"/>
      <c r="E22" s="39" t="s">
        <v>38</v>
      </c>
      <c r="F22" s="40" t="e">
        <f t="shared" si="0"/>
        <v>#VALUE!</v>
      </c>
      <c r="G22" s="41" t="e">
        <f>body!$C$14*POWER(body!$B$14,E22)</f>
        <v>#VALUE!</v>
      </c>
      <c r="H22" s="39" t="s">
        <v>38</v>
      </c>
      <c r="I22" s="41" t="e">
        <f>body!$E$14*POWER(body!$D$14,H22)</f>
        <v>#VALUE!</v>
      </c>
      <c r="J22" s="39" t="s">
        <v>38</v>
      </c>
      <c r="K22" s="41" t="e">
        <f>body!$G$14*POWER(body!$F$14,J22)</f>
        <v>#VALUE!</v>
      </c>
      <c r="L22" s="126"/>
      <c r="M22" s="127" t="s">
        <v>38</v>
      </c>
      <c r="N22" s="45" t="e">
        <f t="shared" si="1"/>
        <v>#VALUE!</v>
      </c>
      <c r="O22" s="45" t="e">
        <f t="shared" si="2"/>
        <v>#VALUE!</v>
      </c>
      <c r="P22" s="128" t="e">
        <f t="shared" si="3"/>
        <v>#VALUE!</v>
      </c>
      <c r="Q22" s="45" t="e">
        <f t="shared" si="4"/>
        <v>#VALUE!</v>
      </c>
      <c r="R22" s="41" t="e">
        <f>body!$I$14*POWER(body!$H$14,L22*60+M22)</f>
        <v>#VALUE!</v>
      </c>
      <c r="S22" s="41" t="e">
        <f>body!$I$14*POWER(body!$H$14,P22*60+Q22)</f>
        <v>#VALUE!</v>
      </c>
      <c r="T22" s="48" t="e">
        <f t="shared" si="5"/>
        <v>#VALUE!</v>
      </c>
      <c r="U22" s="49" t="e">
        <f t="shared" si="7"/>
        <v>#VALUE!</v>
      </c>
    </row>
    <row r="23" spans="1:21" ht="17.25" customHeight="1">
      <c r="A23" s="35"/>
      <c r="B23" s="53"/>
      <c r="C23" s="54"/>
      <c r="D23" s="55"/>
      <c r="E23" s="39" t="s">
        <v>38</v>
      </c>
      <c r="F23" s="40" t="e">
        <f t="shared" si="0"/>
        <v>#VALUE!</v>
      </c>
      <c r="G23" s="41" t="e">
        <f>body!$C$14*POWER(body!$B$14,E23)</f>
        <v>#VALUE!</v>
      </c>
      <c r="H23" s="39" t="s">
        <v>38</v>
      </c>
      <c r="I23" s="41" t="e">
        <f>body!$E$14*POWER(body!$D$14,H23)</f>
        <v>#VALUE!</v>
      </c>
      <c r="J23" s="39" t="s">
        <v>38</v>
      </c>
      <c r="K23" s="41" t="e">
        <f>body!$G$14*POWER(body!$F$14,J23)</f>
        <v>#VALUE!</v>
      </c>
      <c r="L23" s="126"/>
      <c r="M23" s="127" t="s">
        <v>38</v>
      </c>
      <c r="N23" s="45" t="e">
        <f t="shared" si="1"/>
        <v>#VALUE!</v>
      </c>
      <c r="O23" s="45" t="e">
        <f t="shared" si="2"/>
        <v>#VALUE!</v>
      </c>
      <c r="P23" s="128" t="e">
        <f t="shared" si="3"/>
        <v>#VALUE!</v>
      </c>
      <c r="Q23" s="45" t="e">
        <f t="shared" si="4"/>
        <v>#VALUE!</v>
      </c>
      <c r="R23" s="41" t="e">
        <f>body!$I$14*POWER(body!$H$14,L23*60+M23)</f>
        <v>#VALUE!</v>
      </c>
      <c r="S23" s="41" t="e">
        <f>body!$I$14*POWER(body!$H$14,P23*60+Q23)</f>
        <v>#VALUE!</v>
      </c>
      <c r="T23" s="48" t="e">
        <f t="shared" si="5"/>
        <v>#VALUE!</v>
      </c>
      <c r="U23" s="49" t="e">
        <f t="shared" si="7"/>
        <v>#VALUE!</v>
      </c>
    </row>
    <row r="24" spans="1:21" ht="17.25" customHeight="1">
      <c r="A24" s="35"/>
      <c r="B24" s="53"/>
      <c r="C24" s="54"/>
      <c r="D24" s="55"/>
      <c r="E24" s="39" t="s">
        <v>38</v>
      </c>
      <c r="F24" s="40" t="e">
        <f t="shared" si="0"/>
        <v>#VALUE!</v>
      </c>
      <c r="G24" s="41" t="e">
        <f>body!$C$14*POWER(body!$B$14,E24)</f>
        <v>#VALUE!</v>
      </c>
      <c r="H24" s="39" t="s">
        <v>38</v>
      </c>
      <c r="I24" s="41" t="e">
        <f>body!$E$14*POWER(body!$D$14,H24)</f>
        <v>#VALUE!</v>
      </c>
      <c r="J24" s="39" t="s">
        <v>38</v>
      </c>
      <c r="K24" s="41" t="e">
        <f>body!$G$14*POWER(body!$F$14,J24)</f>
        <v>#VALUE!</v>
      </c>
      <c r="L24" s="126"/>
      <c r="M24" s="127" t="s">
        <v>38</v>
      </c>
      <c r="N24" s="45" t="e">
        <f t="shared" si="1"/>
        <v>#VALUE!</v>
      </c>
      <c r="O24" s="45" t="e">
        <f t="shared" si="2"/>
        <v>#VALUE!</v>
      </c>
      <c r="P24" s="128" t="e">
        <f t="shared" si="3"/>
        <v>#VALUE!</v>
      </c>
      <c r="Q24" s="45" t="e">
        <f t="shared" si="4"/>
        <v>#VALUE!</v>
      </c>
      <c r="R24" s="41" t="e">
        <f>body!$I$14*POWER(body!$H$14,L24*60+M24)</f>
        <v>#VALUE!</v>
      </c>
      <c r="S24" s="41" t="e">
        <f>body!$I$14*POWER(body!$H$14,P24*60+Q24)</f>
        <v>#VALUE!</v>
      </c>
      <c r="T24" s="48" t="e">
        <f t="shared" si="5"/>
        <v>#VALUE!</v>
      </c>
      <c r="U24" s="49" t="e">
        <f t="shared" si="7"/>
        <v>#VALUE!</v>
      </c>
    </row>
    <row r="25" spans="1:21" ht="17.25" customHeight="1">
      <c r="A25" s="35"/>
      <c r="B25" s="53"/>
      <c r="C25" s="54"/>
      <c r="D25" s="55"/>
      <c r="E25" s="39" t="s">
        <v>38</v>
      </c>
      <c r="F25" s="40" t="e">
        <f t="shared" si="0"/>
        <v>#VALUE!</v>
      </c>
      <c r="G25" s="41" t="e">
        <f>body!$C$14*POWER(body!$B$14,E25)</f>
        <v>#VALUE!</v>
      </c>
      <c r="H25" s="39" t="s">
        <v>38</v>
      </c>
      <c r="I25" s="41" t="e">
        <f>body!$E$14*POWER(body!$D$14,H25)</f>
        <v>#VALUE!</v>
      </c>
      <c r="J25" s="39" t="s">
        <v>38</v>
      </c>
      <c r="K25" s="41" t="e">
        <f>body!$G$14*POWER(body!$F$14,J25)</f>
        <v>#VALUE!</v>
      </c>
      <c r="L25" s="126"/>
      <c r="M25" s="127" t="s">
        <v>38</v>
      </c>
      <c r="N25" s="45" t="e">
        <f t="shared" si="1"/>
        <v>#VALUE!</v>
      </c>
      <c r="O25" s="45" t="e">
        <f t="shared" si="2"/>
        <v>#VALUE!</v>
      </c>
      <c r="P25" s="128" t="e">
        <f t="shared" si="3"/>
        <v>#VALUE!</v>
      </c>
      <c r="Q25" s="45" t="e">
        <f t="shared" si="4"/>
        <v>#VALUE!</v>
      </c>
      <c r="R25" s="41" t="e">
        <f>body!$I$14*POWER(body!$H$14,L25*60+M25)</f>
        <v>#VALUE!</v>
      </c>
      <c r="S25" s="41" t="e">
        <f>body!$I$14*POWER(body!$H$14,P25*60+Q25)</f>
        <v>#VALUE!</v>
      </c>
      <c r="T25" s="48" t="e">
        <f t="shared" si="5"/>
        <v>#VALUE!</v>
      </c>
      <c r="U25" s="49" t="e">
        <f t="shared" si="7"/>
        <v>#VALUE!</v>
      </c>
    </row>
    <row r="26" spans="1:21" ht="17.25" customHeight="1">
      <c r="A26" s="35"/>
      <c r="B26" s="53"/>
      <c r="C26" s="54"/>
      <c r="D26" s="55"/>
      <c r="E26" s="39" t="s">
        <v>38</v>
      </c>
      <c r="F26" s="40" t="e">
        <f t="shared" si="0"/>
        <v>#VALUE!</v>
      </c>
      <c r="G26" s="41" t="e">
        <f>body!$C$14*POWER(body!$B$14,E26)</f>
        <v>#VALUE!</v>
      </c>
      <c r="H26" s="39" t="s">
        <v>38</v>
      </c>
      <c r="I26" s="41" t="e">
        <f>body!$E$14*POWER(body!$D$14,H26)</f>
        <v>#VALUE!</v>
      </c>
      <c r="J26" s="39" t="s">
        <v>38</v>
      </c>
      <c r="K26" s="41" t="e">
        <f>body!$G$14*POWER(body!$F$14,J26)</f>
        <v>#VALUE!</v>
      </c>
      <c r="L26" s="126"/>
      <c r="M26" s="127" t="s">
        <v>38</v>
      </c>
      <c r="N26" s="45" t="e">
        <f t="shared" si="1"/>
        <v>#VALUE!</v>
      </c>
      <c r="O26" s="45" t="e">
        <f t="shared" si="2"/>
        <v>#VALUE!</v>
      </c>
      <c r="P26" s="128" t="e">
        <f t="shared" si="3"/>
        <v>#VALUE!</v>
      </c>
      <c r="Q26" s="45" t="e">
        <f t="shared" si="4"/>
        <v>#VALUE!</v>
      </c>
      <c r="R26" s="41" t="e">
        <f>body!$I$14*POWER(body!$H$14,L26*60+M26)</f>
        <v>#VALUE!</v>
      </c>
      <c r="S26" s="41" t="e">
        <f>body!$I$14*POWER(body!$H$14,P26*60+Q26)</f>
        <v>#VALUE!</v>
      </c>
      <c r="T26" s="48" t="e">
        <f t="shared" si="5"/>
        <v>#VALUE!</v>
      </c>
      <c r="U26" s="49" t="e">
        <f t="shared" si="7"/>
        <v>#VALUE!</v>
      </c>
    </row>
    <row r="27" spans="1:21" ht="17.25" customHeight="1">
      <c r="A27" s="35"/>
      <c r="B27" s="53"/>
      <c r="C27" s="54"/>
      <c r="D27" s="55"/>
      <c r="E27" s="39" t="s">
        <v>38</v>
      </c>
      <c r="F27" s="40" t="e">
        <f t="shared" si="0"/>
        <v>#VALUE!</v>
      </c>
      <c r="G27" s="41" t="e">
        <f>body!$C$14*POWER(body!$B$14,E27)</f>
        <v>#VALUE!</v>
      </c>
      <c r="H27" s="39" t="s">
        <v>38</v>
      </c>
      <c r="I27" s="41" t="e">
        <f>body!$E$14*POWER(body!$D$14,H27)</f>
        <v>#VALUE!</v>
      </c>
      <c r="J27" s="39" t="s">
        <v>38</v>
      </c>
      <c r="K27" s="41" t="e">
        <f>body!$G$14*POWER(body!$F$14,J27)</f>
        <v>#VALUE!</v>
      </c>
      <c r="L27" s="126"/>
      <c r="M27" s="127" t="s">
        <v>38</v>
      </c>
      <c r="N27" s="45" t="e">
        <f t="shared" si="1"/>
        <v>#VALUE!</v>
      </c>
      <c r="O27" s="45" t="e">
        <f t="shared" si="2"/>
        <v>#VALUE!</v>
      </c>
      <c r="P27" s="128" t="e">
        <f t="shared" si="3"/>
        <v>#VALUE!</v>
      </c>
      <c r="Q27" s="45" t="e">
        <f t="shared" si="4"/>
        <v>#VALUE!</v>
      </c>
      <c r="R27" s="41" t="e">
        <f>body!$I$14*POWER(body!$H$14,L27*60+M27)</f>
        <v>#VALUE!</v>
      </c>
      <c r="S27" s="41" t="e">
        <f>body!$I$14*POWER(body!$H$14,P27*60+Q27)</f>
        <v>#VALUE!</v>
      </c>
      <c r="T27" s="48" t="e">
        <f t="shared" si="5"/>
        <v>#VALUE!</v>
      </c>
      <c r="U27" s="49" t="e">
        <f t="shared" si="7"/>
        <v>#VALUE!</v>
      </c>
    </row>
    <row r="28" spans="1:21" ht="17.25" customHeight="1">
      <c r="A28" s="35"/>
      <c r="B28" s="53"/>
      <c r="C28" s="54"/>
      <c r="D28" s="55"/>
      <c r="E28" s="39" t="s">
        <v>38</v>
      </c>
      <c r="F28" s="40" t="e">
        <f t="shared" si="0"/>
        <v>#VALUE!</v>
      </c>
      <c r="G28" s="41" t="e">
        <f>body!$C$14*POWER(body!$B$14,E28)</f>
        <v>#VALUE!</v>
      </c>
      <c r="H28" s="39" t="s">
        <v>38</v>
      </c>
      <c r="I28" s="41" t="e">
        <f>body!$E$14*POWER(body!$D$14,H28)</f>
        <v>#VALUE!</v>
      </c>
      <c r="J28" s="39" t="s">
        <v>38</v>
      </c>
      <c r="K28" s="41" t="e">
        <f>body!$G$14*POWER(body!$F$14,J28)</f>
        <v>#VALUE!</v>
      </c>
      <c r="L28" s="126"/>
      <c r="M28" s="127" t="s">
        <v>38</v>
      </c>
      <c r="N28" s="45" t="e">
        <f t="shared" si="1"/>
        <v>#VALUE!</v>
      </c>
      <c r="O28" s="45" t="e">
        <f t="shared" si="2"/>
        <v>#VALUE!</v>
      </c>
      <c r="P28" s="128" t="e">
        <f t="shared" si="3"/>
        <v>#VALUE!</v>
      </c>
      <c r="Q28" s="45" t="e">
        <f t="shared" si="4"/>
        <v>#VALUE!</v>
      </c>
      <c r="R28" s="41" t="e">
        <f>body!$I$14*POWER(body!$H$14,L28*60+M28)</f>
        <v>#VALUE!</v>
      </c>
      <c r="S28" s="41" t="e">
        <f>body!$I$14*POWER(body!$H$14,P28*60+Q28)</f>
        <v>#VALUE!</v>
      </c>
      <c r="T28" s="48" t="e">
        <f t="shared" si="5"/>
        <v>#VALUE!</v>
      </c>
      <c r="U28" s="49" t="e">
        <f t="shared" si="7"/>
        <v>#VALUE!</v>
      </c>
    </row>
    <row r="29" spans="1:21" ht="17.25" customHeight="1">
      <c r="A29" s="35"/>
      <c r="B29" s="53"/>
      <c r="C29" s="54"/>
      <c r="D29" s="55"/>
      <c r="E29" s="39" t="s">
        <v>38</v>
      </c>
      <c r="F29" s="40" t="e">
        <f t="shared" si="0"/>
        <v>#VALUE!</v>
      </c>
      <c r="G29" s="41" t="e">
        <f>body!$C$14*POWER(body!$B$14,E29)</f>
        <v>#VALUE!</v>
      </c>
      <c r="H29" s="39" t="s">
        <v>38</v>
      </c>
      <c r="I29" s="41" t="e">
        <f>body!$E$14*POWER(body!$D$14,H29)</f>
        <v>#VALUE!</v>
      </c>
      <c r="J29" s="39" t="s">
        <v>38</v>
      </c>
      <c r="K29" s="41" t="e">
        <f>body!$G$14*POWER(body!$F$14,J29)</f>
        <v>#VALUE!</v>
      </c>
      <c r="L29" s="126"/>
      <c r="M29" s="127" t="s">
        <v>38</v>
      </c>
      <c r="N29" s="45" t="e">
        <f t="shared" si="1"/>
        <v>#VALUE!</v>
      </c>
      <c r="O29" s="45" t="e">
        <f t="shared" si="2"/>
        <v>#VALUE!</v>
      </c>
      <c r="P29" s="128" t="e">
        <f t="shared" si="3"/>
        <v>#VALUE!</v>
      </c>
      <c r="Q29" s="45" t="e">
        <f t="shared" si="4"/>
        <v>#VALUE!</v>
      </c>
      <c r="R29" s="41" t="e">
        <f>body!$I$14*POWER(body!$H$14,L29*60+M29)</f>
        <v>#VALUE!</v>
      </c>
      <c r="S29" s="41" t="e">
        <f>body!$I$14*POWER(body!$H$14,P29*60+Q29)</f>
        <v>#VALUE!</v>
      </c>
      <c r="T29" s="48" t="e">
        <f t="shared" si="5"/>
        <v>#VALUE!</v>
      </c>
      <c r="U29" s="49" t="e">
        <f t="shared" si="7"/>
        <v>#VALUE!</v>
      </c>
    </row>
    <row r="30" spans="1:21" ht="17.25" customHeight="1">
      <c r="A30" s="35"/>
      <c r="B30" s="53"/>
      <c r="C30" s="54"/>
      <c r="D30" s="55"/>
      <c r="E30" s="39" t="s">
        <v>38</v>
      </c>
      <c r="F30" s="40" t="e">
        <f t="shared" si="0"/>
        <v>#VALUE!</v>
      </c>
      <c r="G30" s="41" t="e">
        <f>body!$C$14*POWER(body!$B$14,E30)</f>
        <v>#VALUE!</v>
      </c>
      <c r="H30" s="39" t="s">
        <v>38</v>
      </c>
      <c r="I30" s="41" t="e">
        <f>body!$E$14*POWER(body!$D$14,H30)</f>
        <v>#VALUE!</v>
      </c>
      <c r="J30" s="39" t="s">
        <v>38</v>
      </c>
      <c r="K30" s="41" t="e">
        <f>body!$G$14*POWER(body!$F$14,J30)</f>
        <v>#VALUE!</v>
      </c>
      <c r="L30" s="126"/>
      <c r="M30" s="127" t="s">
        <v>38</v>
      </c>
      <c r="N30" s="45" t="e">
        <f t="shared" si="1"/>
        <v>#VALUE!</v>
      </c>
      <c r="O30" s="45" t="e">
        <f t="shared" si="2"/>
        <v>#VALUE!</v>
      </c>
      <c r="P30" s="128" t="e">
        <f t="shared" si="3"/>
        <v>#VALUE!</v>
      </c>
      <c r="Q30" s="45" t="e">
        <f t="shared" si="4"/>
        <v>#VALUE!</v>
      </c>
      <c r="R30" s="41" t="e">
        <f>body!$I$14*POWER(body!$H$14,L30*60+M30)</f>
        <v>#VALUE!</v>
      </c>
      <c r="S30" s="41" t="e">
        <f>body!$I$14*POWER(body!$H$14,P30*60+Q30)</f>
        <v>#VALUE!</v>
      </c>
      <c r="T30" s="48" t="e">
        <f t="shared" si="5"/>
        <v>#VALUE!</v>
      </c>
      <c r="U30" s="49" t="e">
        <f t="shared" si="7"/>
        <v>#VALUE!</v>
      </c>
    </row>
    <row r="31" spans="1:21" ht="17.25" customHeight="1">
      <c r="A31" s="35"/>
      <c r="B31" s="53"/>
      <c r="C31" s="54"/>
      <c r="D31" s="55"/>
      <c r="E31" s="39" t="s">
        <v>38</v>
      </c>
      <c r="F31" s="40" t="e">
        <f t="shared" si="0"/>
        <v>#VALUE!</v>
      </c>
      <c r="G31" s="41" t="e">
        <f>body!$C$14*POWER(body!$B$14,E31)</f>
        <v>#VALUE!</v>
      </c>
      <c r="H31" s="39" t="s">
        <v>38</v>
      </c>
      <c r="I31" s="41" t="e">
        <f>body!$E$14*POWER(body!$D$14,H31)</f>
        <v>#VALUE!</v>
      </c>
      <c r="J31" s="39" t="s">
        <v>38</v>
      </c>
      <c r="K31" s="41" t="e">
        <f>body!$G$14*POWER(body!$F$14,J31)</f>
        <v>#VALUE!</v>
      </c>
      <c r="L31" s="126"/>
      <c r="M31" s="127" t="s">
        <v>38</v>
      </c>
      <c r="N31" s="45" t="e">
        <f t="shared" si="1"/>
        <v>#VALUE!</v>
      </c>
      <c r="O31" s="45" t="e">
        <f t="shared" si="2"/>
        <v>#VALUE!</v>
      </c>
      <c r="P31" s="128" t="e">
        <f t="shared" si="3"/>
        <v>#VALUE!</v>
      </c>
      <c r="Q31" s="45" t="e">
        <f t="shared" si="4"/>
        <v>#VALUE!</v>
      </c>
      <c r="R31" s="41" t="e">
        <f>body!$I$14*POWER(body!$H$14,L31*60+M31)</f>
        <v>#VALUE!</v>
      </c>
      <c r="S31" s="41" t="e">
        <f>body!$I$14*POWER(body!$H$14,P31*60+Q31)</f>
        <v>#VALUE!</v>
      </c>
      <c r="T31" s="48" t="e">
        <f t="shared" si="5"/>
        <v>#VALUE!</v>
      </c>
      <c r="U31" s="49" t="e">
        <f t="shared" si="7"/>
        <v>#VALUE!</v>
      </c>
    </row>
    <row r="32" spans="1:21" ht="17.25" customHeight="1">
      <c r="A32" s="35"/>
      <c r="B32" s="53"/>
      <c r="C32" s="54"/>
      <c r="D32" s="55"/>
      <c r="E32" s="39" t="s">
        <v>38</v>
      </c>
      <c r="F32" s="40" t="e">
        <f t="shared" si="0"/>
        <v>#VALUE!</v>
      </c>
      <c r="G32" s="41" t="e">
        <f>body!$C$14*POWER(body!$B$14,E32)</f>
        <v>#VALUE!</v>
      </c>
      <c r="H32" s="39" t="s">
        <v>38</v>
      </c>
      <c r="I32" s="41" t="e">
        <f>body!$E$14*POWER(body!$D$14,H32)</f>
        <v>#VALUE!</v>
      </c>
      <c r="J32" s="39" t="s">
        <v>38</v>
      </c>
      <c r="K32" s="41" t="e">
        <f>body!$G$14*POWER(body!$F$14,J32)</f>
        <v>#VALUE!</v>
      </c>
      <c r="L32" s="126"/>
      <c r="M32" s="127" t="s">
        <v>38</v>
      </c>
      <c r="N32" s="45" t="e">
        <f t="shared" si="1"/>
        <v>#VALUE!</v>
      </c>
      <c r="O32" s="45" t="e">
        <f t="shared" si="2"/>
        <v>#VALUE!</v>
      </c>
      <c r="P32" s="128" t="e">
        <f t="shared" si="3"/>
        <v>#VALUE!</v>
      </c>
      <c r="Q32" s="45" t="e">
        <f t="shared" si="4"/>
        <v>#VALUE!</v>
      </c>
      <c r="R32" s="41" t="e">
        <f>body!$I$14*POWER(body!$H$14,L32*60+M32)</f>
        <v>#VALUE!</v>
      </c>
      <c r="S32" s="41" t="e">
        <f>body!$I$14*POWER(body!$H$14,P32*60+Q32)</f>
        <v>#VALUE!</v>
      </c>
      <c r="T32" s="48" t="e">
        <f t="shared" si="5"/>
        <v>#VALUE!</v>
      </c>
      <c r="U32" s="49" t="e">
        <f t="shared" si="7"/>
        <v>#VALUE!</v>
      </c>
    </row>
    <row r="33" spans="1:159" ht="17.25" customHeight="1">
      <c r="A33" s="35"/>
      <c r="B33" s="53"/>
      <c r="C33" s="54"/>
      <c r="D33" s="55"/>
      <c r="E33" s="39" t="s">
        <v>38</v>
      </c>
      <c r="F33" s="40" t="e">
        <f t="shared" si="0"/>
        <v>#VALUE!</v>
      </c>
      <c r="G33" s="41" t="e">
        <f>body!$C$14*POWER(body!$B$14,E33)</f>
        <v>#VALUE!</v>
      </c>
      <c r="H33" s="39" t="s">
        <v>38</v>
      </c>
      <c r="I33" s="41" t="e">
        <f>body!$E$14*POWER(body!$D$14,H33)</f>
        <v>#VALUE!</v>
      </c>
      <c r="J33" s="39" t="s">
        <v>38</v>
      </c>
      <c r="K33" s="41" t="e">
        <f>body!$G$14*POWER(body!$F$14,J33)</f>
        <v>#VALUE!</v>
      </c>
      <c r="L33" s="126"/>
      <c r="M33" s="127" t="s">
        <v>38</v>
      </c>
      <c r="N33" s="45" t="e">
        <f t="shared" si="1"/>
        <v>#VALUE!</v>
      </c>
      <c r="O33" s="45" t="e">
        <f t="shared" si="2"/>
        <v>#VALUE!</v>
      </c>
      <c r="P33" s="128" t="e">
        <f t="shared" si="3"/>
        <v>#VALUE!</v>
      </c>
      <c r="Q33" s="45" t="e">
        <f t="shared" si="4"/>
        <v>#VALUE!</v>
      </c>
      <c r="R33" s="41" t="e">
        <f>body!$I$14*POWER(body!$H$14,L33*60+M33)</f>
        <v>#VALUE!</v>
      </c>
      <c r="S33" s="41" t="e">
        <f>body!$I$14*POWER(body!$H$14,P33*60+Q33)</f>
        <v>#VALUE!</v>
      </c>
      <c r="T33" s="48" t="e">
        <f t="shared" si="5"/>
        <v>#VALUE!</v>
      </c>
      <c r="U33" s="49" t="e">
        <f t="shared" si="7"/>
        <v>#VALUE!</v>
      </c>
    </row>
    <row r="34" spans="1:159" ht="17.25" customHeight="1">
      <c r="A34" s="35"/>
      <c r="B34" s="53"/>
      <c r="C34" s="54"/>
      <c r="D34" s="55"/>
      <c r="E34" s="39" t="s">
        <v>38</v>
      </c>
      <c r="F34" s="40" t="e">
        <f t="shared" si="0"/>
        <v>#VALUE!</v>
      </c>
      <c r="G34" s="41" t="e">
        <f>body!$C$14*POWER(body!$B$14,E34)</f>
        <v>#VALUE!</v>
      </c>
      <c r="H34" s="39" t="s">
        <v>38</v>
      </c>
      <c r="I34" s="41" t="e">
        <f>body!$E$14*POWER(body!$D$14,H34)</f>
        <v>#VALUE!</v>
      </c>
      <c r="J34" s="39" t="s">
        <v>38</v>
      </c>
      <c r="K34" s="41" t="e">
        <f>body!$G$14*POWER(body!$F$14,J34)</f>
        <v>#VALUE!</v>
      </c>
      <c r="L34" s="126"/>
      <c r="M34" s="127" t="s">
        <v>38</v>
      </c>
      <c r="N34" s="45" t="e">
        <f t="shared" si="1"/>
        <v>#VALUE!</v>
      </c>
      <c r="O34" s="45" t="e">
        <f t="shared" si="2"/>
        <v>#VALUE!</v>
      </c>
      <c r="P34" s="128" t="e">
        <f t="shared" si="3"/>
        <v>#VALUE!</v>
      </c>
      <c r="Q34" s="45" t="e">
        <f t="shared" si="4"/>
        <v>#VALUE!</v>
      </c>
      <c r="R34" s="41" t="e">
        <f>body!$I$14*POWER(body!$H$14,L34*60+M34)</f>
        <v>#VALUE!</v>
      </c>
      <c r="S34" s="41" t="e">
        <f>body!$I$14*POWER(body!$H$14,P34*60+Q34)</f>
        <v>#VALUE!</v>
      </c>
      <c r="T34" s="48" t="e">
        <f t="shared" si="5"/>
        <v>#VALUE!</v>
      </c>
      <c r="U34" s="49" t="e">
        <f t="shared" si="7"/>
        <v>#VALUE!</v>
      </c>
    </row>
    <row r="35" spans="1:159" ht="21.2" customHeight="1">
      <c r="A35" s="59"/>
      <c r="B35" s="60"/>
      <c r="C35" s="61"/>
      <c r="D35" s="62"/>
      <c r="E35" s="39" t="s">
        <v>38</v>
      </c>
      <c r="F35" s="40" t="e">
        <f t="shared" si="0"/>
        <v>#VALUE!</v>
      </c>
      <c r="G35" s="41" t="e">
        <f>body!$C$14*POWER(body!$B$14,E35)</f>
        <v>#VALUE!</v>
      </c>
      <c r="H35" s="39" t="s">
        <v>38</v>
      </c>
      <c r="I35" s="41" t="e">
        <f>body!$E$14*POWER(body!$D$14,H35)</f>
        <v>#VALUE!</v>
      </c>
      <c r="J35" s="39" t="s">
        <v>38</v>
      </c>
      <c r="K35" s="41" t="e">
        <f>body!$G$14*POWER(body!$F$14,J35)</f>
        <v>#VALUE!</v>
      </c>
      <c r="L35" s="126"/>
      <c r="M35" s="127" t="s">
        <v>38</v>
      </c>
      <c r="N35" s="45" t="e">
        <f t="shared" si="1"/>
        <v>#VALUE!</v>
      </c>
      <c r="O35" s="45" t="e">
        <f t="shared" si="2"/>
        <v>#VALUE!</v>
      </c>
      <c r="P35" s="128" t="e">
        <f t="shared" si="3"/>
        <v>#VALUE!</v>
      </c>
      <c r="Q35" s="45" t="e">
        <f t="shared" si="4"/>
        <v>#VALUE!</v>
      </c>
      <c r="R35" s="41" t="e">
        <f>body!$I$14*POWER(body!$H$14,L35*60+M35)</f>
        <v>#VALUE!</v>
      </c>
      <c r="S35" s="41" t="e">
        <f>body!$I$14*POWER(body!$H$14,P35*60+Q35)</f>
        <v>#VALUE!</v>
      </c>
      <c r="T35" s="48" t="e">
        <f t="shared" si="5"/>
        <v>#VALUE!</v>
      </c>
      <c r="U35" s="49" t="e">
        <f t="shared" si="7"/>
        <v>#VALUE!</v>
      </c>
    </row>
    <row r="36" spans="1:159" s="34" customFormat="1" ht="21.2" customHeight="1">
      <c r="A36" s="65"/>
      <c r="B36" s="66"/>
      <c r="C36" s="66"/>
      <c r="D36" s="67"/>
      <c r="E36" s="68"/>
      <c r="F36" s="68"/>
      <c r="G36" s="66"/>
      <c r="H36" s="68"/>
      <c r="I36" s="66"/>
      <c r="J36" s="68"/>
      <c r="K36" s="66"/>
      <c r="L36" s="66"/>
      <c r="M36" s="69"/>
      <c r="N36" s="69"/>
      <c r="O36" s="69"/>
      <c r="P36" s="69"/>
      <c r="Q36" s="69"/>
      <c r="R36" s="69"/>
      <c r="S36" s="66"/>
      <c r="T36" s="66"/>
      <c r="U36" s="70"/>
    </row>
    <row r="37" spans="1:159" ht="21.2" customHeight="1">
      <c r="A37" s="129" t="s">
        <v>46</v>
      </c>
      <c r="B37" s="71"/>
      <c r="C37" s="71"/>
      <c r="D37" s="72"/>
      <c r="E37" s="73"/>
      <c r="F37" s="73"/>
      <c r="G37" s="71" t="e">
        <f>SUM(G4:G16)</f>
        <v>#VALUE!</v>
      </c>
      <c r="H37" s="73"/>
      <c r="I37" s="71" t="e">
        <f>SUM(I4:I16)</f>
        <v>#VALUE!</v>
      </c>
      <c r="J37" s="73"/>
      <c r="K37" s="71" t="e">
        <f>SUM(K4:K16)</f>
        <v>#VALUE!</v>
      </c>
      <c r="L37" s="71"/>
      <c r="M37" s="74"/>
      <c r="N37" s="74"/>
      <c r="O37" s="74"/>
      <c r="P37" s="74"/>
      <c r="Q37" s="74"/>
      <c r="R37" s="74"/>
      <c r="S37" s="71" t="e">
        <f>SUM(S4:S16)</f>
        <v>#VALUE!</v>
      </c>
      <c r="T37" s="71"/>
      <c r="U37" s="75"/>
    </row>
    <row r="38" spans="1:159" ht="21.2" customHeight="1">
      <c r="A38" s="129" t="s">
        <v>47</v>
      </c>
      <c r="B38" s="71"/>
      <c r="C38" s="71"/>
      <c r="D38" s="72"/>
      <c r="E38" s="73"/>
      <c r="F38" s="73"/>
      <c r="G38" s="71" t="e">
        <f>AVERAGE(G4:G16)</f>
        <v>#VALUE!</v>
      </c>
      <c r="H38" s="73"/>
      <c r="I38" s="71" t="e">
        <f>AVERAGE(I4:I16)</f>
        <v>#VALUE!</v>
      </c>
      <c r="J38" s="73"/>
      <c r="K38" s="71" t="e">
        <f>AVERAGE(K4:K16)</f>
        <v>#VALUE!</v>
      </c>
      <c r="L38" s="71"/>
      <c r="M38" s="74"/>
      <c r="N38" s="74"/>
      <c r="O38" s="74"/>
      <c r="P38" s="74"/>
      <c r="Q38" s="74"/>
      <c r="R38" s="74"/>
      <c r="S38" s="71" t="e">
        <f>AVERAGE(S4:S16)</f>
        <v>#VALUE!</v>
      </c>
      <c r="T38" s="71"/>
      <c r="U38" s="75"/>
    </row>
    <row r="39" spans="1:159" ht="17.25" customHeight="1">
      <c r="B39" s="11"/>
      <c r="C39" s="21"/>
      <c r="D39" s="11"/>
      <c r="E39" s="76"/>
      <c r="F39" s="76"/>
      <c r="G39" s="77"/>
      <c r="H39" s="76"/>
      <c r="I39" s="77"/>
      <c r="J39" s="76"/>
      <c r="K39" s="77"/>
      <c r="L39" s="77"/>
      <c r="M39" s="20"/>
      <c r="N39" s="20"/>
      <c r="O39" s="20"/>
      <c r="P39" s="20"/>
      <c r="Q39" s="20"/>
      <c r="R39" s="77"/>
      <c r="S39" s="77"/>
      <c r="T39" s="77"/>
      <c r="U39" s="77"/>
    </row>
    <row r="40" spans="1:159" ht="17.25" customHeight="1">
      <c r="B40" s="11"/>
      <c r="C40" s="21"/>
      <c r="D40" s="11"/>
      <c r="E40" s="76"/>
      <c r="F40" s="76"/>
      <c r="G40" s="77"/>
      <c r="H40" s="76"/>
      <c r="I40" s="77"/>
      <c r="J40" s="76"/>
      <c r="K40" s="77"/>
      <c r="L40" s="77"/>
      <c r="M40" s="20"/>
      <c r="N40" s="20"/>
      <c r="O40" s="20"/>
      <c r="P40" s="20"/>
      <c r="Q40" s="20"/>
      <c r="R40" s="77"/>
      <c r="S40" s="77"/>
      <c r="T40" s="77"/>
      <c r="U40" s="77"/>
    </row>
    <row r="41" spans="1:159" ht="17.25" customHeight="1">
      <c r="B41" s="11"/>
      <c r="C41" s="21"/>
      <c r="D41" s="11"/>
      <c r="E41" s="76"/>
      <c r="F41" s="76"/>
      <c r="G41" s="77"/>
      <c r="H41" s="76"/>
      <c r="I41" s="77"/>
      <c r="J41" s="76"/>
      <c r="K41" s="77"/>
      <c r="L41" s="77"/>
      <c r="M41" s="20"/>
      <c r="N41" s="20"/>
      <c r="O41" s="20"/>
      <c r="P41" s="20"/>
      <c r="Q41" s="20"/>
      <c r="R41" s="21"/>
      <c r="T41" s="77"/>
      <c r="U41" s="77"/>
    </row>
    <row r="42" spans="1:159" ht="17.25" customHeight="1">
      <c r="M42" s="20"/>
      <c r="N42" s="20"/>
      <c r="O42" s="20"/>
      <c r="P42" s="20"/>
      <c r="Q42" s="20"/>
      <c r="R42" s="21"/>
    </row>
    <row r="43" spans="1:159" ht="17.25" customHeight="1">
      <c r="M43" s="20"/>
      <c r="N43" s="20"/>
      <c r="O43" s="20"/>
      <c r="P43" s="20"/>
      <c r="Q43" s="20"/>
      <c r="R43" s="21"/>
    </row>
    <row r="44" spans="1:159" ht="17.25" customHeight="1">
      <c r="M44" s="20"/>
      <c r="N44" s="20"/>
      <c r="O44" s="20"/>
      <c r="P44" s="20"/>
      <c r="Q44" s="20"/>
      <c r="R44" s="21"/>
    </row>
    <row r="45" spans="1:159" ht="17.25" customHeight="1">
      <c r="B45" s="78" t="s">
        <v>48</v>
      </c>
      <c r="C45" s="79"/>
      <c r="D45" s="78"/>
      <c r="E45" s="76"/>
      <c r="F45" s="76"/>
      <c r="G45" s="77"/>
      <c r="H45" s="76"/>
      <c r="I45" s="77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/>
      <c r="V45" s="80"/>
    </row>
    <row r="46" spans="1:159" ht="17.25" customHeight="1">
      <c r="M46" s="16"/>
      <c r="N46" s="16"/>
      <c r="O46" s="16"/>
      <c r="P46" s="16"/>
      <c r="Q46" s="16"/>
      <c r="R46" s="14"/>
      <c r="S46" s="14"/>
      <c r="T46" s="34"/>
    </row>
    <row r="47" spans="1:159" s="93" customFormat="1" ht="22.5" customHeight="1">
      <c r="A47" s="81"/>
      <c r="B47" s="82"/>
      <c r="C47" s="83"/>
      <c r="D47" s="84" t="s">
        <v>33</v>
      </c>
      <c r="E47" s="85" t="s">
        <v>49</v>
      </c>
      <c r="F47" s="85"/>
      <c r="G47" s="86" t="s">
        <v>50</v>
      </c>
      <c r="H47" s="132" t="s">
        <v>51</v>
      </c>
      <c r="I47" s="86" t="s">
        <v>50</v>
      </c>
      <c r="J47" s="87" t="s">
        <v>52</v>
      </c>
      <c r="K47" s="86" t="s">
        <v>50</v>
      </c>
      <c r="L47" s="85" t="s">
        <v>53</v>
      </c>
      <c r="M47" s="88"/>
      <c r="N47" s="88"/>
      <c r="O47" s="88"/>
      <c r="P47" s="88"/>
      <c r="Q47" s="88"/>
      <c r="R47" s="86" t="s">
        <v>50</v>
      </c>
      <c r="S47" s="86"/>
      <c r="T47" s="89" t="s">
        <v>36</v>
      </c>
      <c r="U47" s="90" t="s">
        <v>37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1:159" s="104" customFormat="1" ht="16.5" customHeight="1">
      <c r="A48" s="94"/>
      <c r="B48" s="95"/>
      <c r="C48" s="95"/>
      <c r="D48" s="96"/>
      <c r="E48" s="97"/>
      <c r="F48" s="97"/>
      <c r="G48" s="96"/>
      <c r="H48" s="99"/>
      <c r="I48" s="96"/>
      <c r="J48" s="99"/>
      <c r="K48" s="96"/>
      <c r="L48" s="100"/>
      <c r="M48" s="98"/>
      <c r="N48" s="98"/>
      <c r="O48" s="98"/>
      <c r="P48" s="98"/>
      <c r="Q48" s="98"/>
      <c r="R48" s="96"/>
      <c r="S48" s="96"/>
      <c r="T48" s="101">
        <f>G48+I48+K48+R48</f>
        <v>0</v>
      </c>
      <c r="U48" s="102"/>
      <c r="V48" s="10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</row>
    <row r="49" spans="2:159" ht="17.25" customHeight="1">
      <c r="B49" s="105"/>
      <c r="C49" s="95"/>
      <c r="D49" s="96"/>
      <c r="E49" s="97"/>
      <c r="F49" s="97"/>
      <c r="G49" s="96"/>
      <c r="H49" s="133"/>
      <c r="I49" s="96"/>
      <c r="J49" s="99"/>
      <c r="K49" s="96"/>
      <c r="L49" s="107"/>
      <c r="M49" s="98"/>
      <c r="N49" s="98"/>
      <c r="O49" s="98"/>
      <c r="P49" s="98"/>
      <c r="Q49" s="98"/>
      <c r="R49" s="96"/>
      <c r="S49" s="96"/>
      <c r="T49" s="101"/>
      <c r="U49" s="108"/>
      <c r="V49" s="10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</row>
    <row r="50" spans="2:159" ht="17.25" customHeight="1">
      <c r="B50" s="109"/>
      <c r="C50" s="110"/>
      <c r="D50" s="111"/>
      <c r="E50" s="112"/>
      <c r="F50" s="112"/>
      <c r="G50" s="111"/>
      <c r="H50" s="114"/>
      <c r="I50" s="111"/>
      <c r="J50" s="114"/>
      <c r="K50" s="111"/>
      <c r="L50" s="115"/>
      <c r="M50" s="113"/>
      <c r="N50" s="113"/>
      <c r="O50" s="113"/>
      <c r="P50" s="113"/>
      <c r="Q50" s="113"/>
      <c r="R50" s="111"/>
      <c r="S50" s="96"/>
      <c r="T50" s="101"/>
      <c r="U50" s="116"/>
    </row>
    <row r="51" spans="2:159" ht="17.25" customHeight="1">
      <c r="B51" s="109"/>
      <c r="C51" s="110"/>
      <c r="D51" s="111"/>
      <c r="E51" s="112"/>
      <c r="F51" s="112"/>
      <c r="G51" s="111"/>
      <c r="H51" s="114"/>
      <c r="I51" s="111"/>
      <c r="J51" s="114"/>
      <c r="K51" s="111"/>
      <c r="L51" s="115"/>
      <c r="M51" s="113"/>
      <c r="N51" s="113"/>
      <c r="O51" s="113"/>
      <c r="P51" s="113"/>
      <c r="Q51" s="113"/>
      <c r="R51" s="111"/>
      <c r="S51" s="96"/>
      <c r="T51" s="101"/>
      <c r="U51" s="116"/>
    </row>
    <row r="52" spans="2:159" ht="17.25" customHeight="1">
      <c r="B52" s="109"/>
      <c r="C52" s="110"/>
      <c r="D52" s="111"/>
      <c r="E52" s="112"/>
      <c r="F52" s="112"/>
      <c r="G52" s="111"/>
      <c r="H52" s="114"/>
      <c r="I52" s="111"/>
      <c r="J52" s="114"/>
      <c r="K52" s="111"/>
      <c r="L52" s="115"/>
      <c r="M52" s="113"/>
      <c r="N52" s="113"/>
      <c r="O52" s="113"/>
      <c r="P52" s="113"/>
      <c r="Q52" s="113"/>
      <c r="R52" s="111"/>
      <c r="S52" s="111"/>
      <c r="T52" s="117"/>
      <c r="U52" s="116"/>
    </row>
    <row r="53" spans="2:159" ht="17.25" customHeight="1">
      <c r="B53" s="109"/>
      <c r="C53" s="110"/>
      <c r="D53" s="111"/>
      <c r="E53" s="112"/>
      <c r="F53" s="112"/>
      <c r="G53" s="111"/>
      <c r="H53" s="114"/>
      <c r="I53" s="111"/>
      <c r="J53" s="114"/>
      <c r="K53" s="111"/>
      <c r="L53" s="115"/>
      <c r="M53" s="113"/>
      <c r="N53" s="113"/>
      <c r="O53" s="113"/>
      <c r="P53" s="113"/>
      <c r="Q53" s="113"/>
      <c r="R53" s="111"/>
      <c r="S53" s="111"/>
      <c r="T53" s="117"/>
      <c r="U53" s="116"/>
    </row>
    <row r="54" spans="2:159" ht="17.25" customHeight="1">
      <c r="B54" s="109"/>
      <c r="C54" s="110"/>
      <c r="D54" s="111"/>
      <c r="E54" s="112"/>
      <c r="F54" s="112"/>
      <c r="G54" s="111"/>
      <c r="H54" s="114"/>
      <c r="I54" s="111"/>
      <c r="J54" s="114"/>
      <c r="K54" s="111"/>
      <c r="L54" s="115"/>
      <c r="M54" s="113"/>
      <c r="N54" s="113"/>
      <c r="O54" s="113"/>
      <c r="P54" s="113"/>
      <c r="Q54" s="113"/>
      <c r="R54" s="111"/>
      <c r="S54" s="111"/>
      <c r="T54" s="117"/>
      <c r="U54" s="116"/>
    </row>
    <row r="55" spans="2:159" ht="17.25" customHeight="1">
      <c r="B55" s="109"/>
      <c r="C55" s="110"/>
      <c r="D55" s="111"/>
      <c r="E55" s="112"/>
      <c r="F55" s="112"/>
      <c r="G55" s="111"/>
      <c r="H55" s="114"/>
      <c r="I55" s="111"/>
      <c r="J55" s="114"/>
      <c r="K55" s="111"/>
      <c r="L55" s="115"/>
      <c r="M55" s="113"/>
      <c r="N55" s="113"/>
      <c r="O55" s="113"/>
      <c r="P55" s="113"/>
      <c r="Q55" s="113"/>
      <c r="R55" s="111"/>
      <c r="S55" s="111"/>
      <c r="T55" s="117"/>
      <c r="U55" s="116"/>
    </row>
    <row r="56" spans="2:159" ht="17.25" customHeight="1">
      <c r="B56" s="109"/>
      <c r="C56" s="110"/>
      <c r="D56" s="111"/>
      <c r="E56" s="112"/>
      <c r="F56" s="112"/>
      <c r="G56" s="117"/>
      <c r="H56" s="114"/>
      <c r="I56" s="117"/>
      <c r="J56" s="114"/>
      <c r="K56" s="117"/>
      <c r="L56" s="110"/>
      <c r="M56" s="113"/>
      <c r="N56" s="113"/>
      <c r="O56" s="113"/>
      <c r="P56" s="113"/>
      <c r="Q56" s="113"/>
      <c r="R56" s="117"/>
      <c r="S56" s="117"/>
      <c r="T56" s="117"/>
      <c r="U56" s="116"/>
    </row>
    <row r="57" spans="2:159" ht="17.25" customHeight="1">
      <c r="B57" s="109"/>
      <c r="C57" s="110"/>
      <c r="D57" s="111"/>
      <c r="E57" s="112"/>
      <c r="F57" s="112"/>
      <c r="G57" s="117"/>
      <c r="H57" s="114"/>
      <c r="I57" s="117"/>
      <c r="J57" s="114"/>
      <c r="K57" s="117"/>
      <c r="L57" s="110"/>
      <c r="M57" s="113"/>
      <c r="N57" s="113"/>
      <c r="O57" s="113"/>
      <c r="P57" s="113"/>
      <c r="Q57" s="113"/>
      <c r="R57" s="117"/>
      <c r="S57" s="117"/>
      <c r="T57" s="117"/>
      <c r="U57" s="116"/>
    </row>
    <row r="58" spans="2:159" ht="17.25" customHeight="1">
      <c r="B58" s="109"/>
      <c r="C58" s="110"/>
      <c r="D58" s="111"/>
      <c r="E58" s="112"/>
      <c r="F58" s="112"/>
      <c r="G58" s="117"/>
      <c r="H58" s="114"/>
      <c r="I58" s="117"/>
      <c r="J58" s="114"/>
      <c r="K58" s="117"/>
      <c r="L58" s="110"/>
      <c r="M58" s="113"/>
      <c r="N58" s="113"/>
      <c r="O58" s="113"/>
      <c r="P58" s="113"/>
      <c r="Q58" s="113"/>
      <c r="R58" s="117"/>
      <c r="S58" s="117"/>
      <c r="T58" s="117"/>
      <c r="U58" s="116"/>
    </row>
    <row r="59" spans="2:159" ht="17.25" customHeight="1">
      <c r="B59" s="109"/>
      <c r="C59" s="110"/>
      <c r="D59" s="111"/>
      <c r="E59" s="112"/>
      <c r="F59" s="112"/>
      <c r="G59" s="117"/>
      <c r="H59" s="114"/>
      <c r="I59" s="117"/>
      <c r="J59" s="114"/>
      <c r="K59" s="117"/>
      <c r="L59" s="110"/>
      <c r="M59" s="113"/>
      <c r="N59" s="113"/>
      <c r="O59" s="113"/>
      <c r="P59" s="113"/>
      <c r="Q59" s="113"/>
      <c r="R59" s="117"/>
      <c r="S59" s="117"/>
      <c r="T59" s="117"/>
      <c r="U59" s="116"/>
    </row>
    <row r="60" spans="2:159" ht="17.25" customHeight="1">
      <c r="B60" s="109"/>
      <c r="C60" s="110"/>
      <c r="D60" s="111"/>
      <c r="E60" s="112"/>
      <c r="F60" s="112"/>
      <c r="G60" s="117"/>
      <c r="H60" s="114"/>
      <c r="I60" s="117"/>
      <c r="J60" s="114"/>
      <c r="K60" s="117"/>
      <c r="L60" s="110"/>
      <c r="M60" s="113"/>
      <c r="N60" s="113"/>
      <c r="O60" s="113"/>
      <c r="P60" s="113"/>
      <c r="Q60" s="113"/>
      <c r="R60" s="117"/>
      <c r="S60" s="117"/>
      <c r="T60" s="117"/>
      <c r="U60" s="116"/>
    </row>
    <row r="61" spans="2:159" ht="17.25" customHeight="1">
      <c r="B61" s="109"/>
      <c r="C61" s="110"/>
      <c r="D61" s="111"/>
      <c r="E61" s="112"/>
      <c r="F61" s="112"/>
      <c r="G61" s="117"/>
      <c r="H61" s="114"/>
      <c r="I61" s="117"/>
      <c r="J61" s="114"/>
      <c r="K61" s="117"/>
      <c r="L61" s="110"/>
      <c r="M61" s="113"/>
      <c r="N61" s="113"/>
      <c r="O61" s="113"/>
      <c r="P61" s="113"/>
      <c r="Q61" s="113"/>
      <c r="R61" s="117"/>
      <c r="S61" s="117"/>
      <c r="T61" s="117"/>
      <c r="U61" s="116"/>
    </row>
    <row r="62" spans="2:159" ht="17.25" customHeight="1">
      <c r="B62" s="109"/>
      <c r="C62" s="110"/>
      <c r="D62" s="111"/>
      <c r="E62" s="112"/>
      <c r="F62" s="112"/>
      <c r="G62" s="117"/>
      <c r="H62" s="114"/>
      <c r="I62" s="117"/>
      <c r="J62" s="114"/>
      <c r="K62" s="117"/>
      <c r="L62" s="110"/>
      <c r="M62" s="113"/>
      <c r="N62" s="113"/>
      <c r="O62" s="113"/>
      <c r="P62" s="113"/>
      <c r="Q62" s="113"/>
      <c r="R62" s="117"/>
      <c r="S62" s="117"/>
      <c r="T62" s="117"/>
      <c r="U62" s="116"/>
    </row>
    <row r="63" spans="2:159" ht="17.25" customHeight="1">
      <c r="B63" s="109"/>
      <c r="C63" s="110"/>
      <c r="D63" s="111"/>
      <c r="E63" s="112"/>
      <c r="F63" s="112"/>
      <c r="G63" s="117"/>
      <c r="H63" s="114"/>
      <c r="I63" s="117"/>
      <c r="J63" s="114"/>
      <c r="K63" s="117"/>
      <c r="L63" s="110"/>
      <c r="M63" s="113"/>
      <c r="N63" s="113"/>
      <c r="O63" s="113"/>
      <c r="P63" s="113"/>
      <c r="Q63" s="113"/>
      <c r="R63" s="117"/>
      <c r="S63" s="117"/>
      <c r="T63" s="117"/>
      <c r="U63" s="116"/>
    </row>
    <row r="64" spans="2:159" ht="17.25" customHeight="1">
      <c r="B64" s="109"/>
      <c r="C64" s="110"/>
      <c r="D64" s="111"/>
      <c r="E64" s="112"/>
      <c r="F64" s="112"/>
      <c r="G64" s="117"/>
      <c r="H64" s="114"/>
      <c r="I64" s="117"/>
      <c r="J64" s="114"/>
      <c r="K64" s="117"/>
      <c r="L64" s="110"/>
      <c r="M64" s="113"/>
      <c r="N64" s="113"/>
      <c r="O64" s="113"/>
      <c r="P64" s="113"/>
      <c r="Q64" s="113"/>
      <c r="R64" s="117"/>
      <c r="S64" s="117"/>
      <c r="T64" s="117"/>
      <c r="U64" s="116"/>
    </row>
    <row r="65" spans="2:21" ht="17.25" customHeight="1">
      <c r="B65" s="109"/>
      <c r="C65" s="110"/>
      <c r="D65" s="111"/>
      <c r="E65" s="112"/>
      <c r="F65" s="112"/>
      <c r="G65" s="117"/>
      <c r="H65" s="114"/>
      <c r="I65" s="117"/>
      <c r="J65" s="114"/>
      <c r="K65" s="117"/>
      <c r="L65" s="110"/>
      <c r="M65" s="113"/>
      <c r="N65" s="113"/>
      <c r="O65" s="113"/>
      <c r="P65" s="113"/>
      <c r="Q65" s="113"/>
      <c r="R65" s="117"/>
      <c r="S65" s="117"/>
      <c r="T65" s="117"/>
      <c r="U65" s="116"/>
    </row>
    <row r="66" spans="2:21" ht="17.25" customHeight="1">
      <c r="B66" s="109"/>
      <c r="C66" s="110"/>
      <c r="D66" s="111"/>
      <c r="E66" s="112"/>
      <c r="F66" s="112"/>
      <c r="G66" s="117"/>
      <c r="H66" s="114"/>
      <c r="I66" s="117"/>
      <c r="J66" s="114"/>
      <c r="K66" s="117"/>
      <c r="L66" s="110"/>
      <c r="M66" s="113"/>
      <c r="N66" s="113"/>
      <c r="O66" s="113"/>
      <c r="P66" s="113"/>
      <c r="Q66" s="113"/>
      <c r="R66" s="117"/>
      <c r="S66" s="117"/>
      <c r="T66" s="117"/>
      <c r="U66" s="116"/>
    </row>
    <row r="67" spans="2:21" ht="17.25" customHeight="1">
      <c r="B67" s="118"/>
      <c r="C67" s="119"/>
      <c r="D67" s="120"/>
      <c r="E67" s="121"/>
      <c r="F67" s="121"/>
      <c r="G67" s="122"/>
      <c r="H67" s="124"/>
      <c r="I67" s="122"/>
      <c r="J67" s="124"/>
      <c r="K67" s="122"/>
      <c r="L67" s="119"/>
      <c r="M67" s="123"/>
      <c r="N67" s="123"/>
      <c r="O67" s="123"/>
      <c r="P67" s="123"/>
      <c r="Q67" s="123"/>
      <c r="R67" s="122"/>
      <c r="S67" s="122"/>
      <c r="T67" s="122"/>
      <c r="U67" s="125"/>
    </row>
  </sheetData>
  <mergeCells count="3">
    <mergeCell ref="B1:K1"/>
    <mergeCell ref="L3:M3"/>
    <mergeCell ref="P3:Q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C67"/>
  <sheetViews>
    <sheetView zoomScaleNormal="100" workbookViewId="0">
      <selection activeCell="A7" sqref="A7:XFD7"/>
    </sheetView>
  </sheetViews>
  <sheetFormatPr defaultRowHeight="12.75"/>
  <cols>
    <col min="1" max="1" width="6.28515625" style="14" customWidth="1"/>
    <col min="2" max="2" width="20.5703125" customWidth="1"/>
    <col min="3" max="3" width="5.28515625" style="14" customWidth="1"/>
    <col min="4" max="4" width="17.85546875" customWidth="1"/>
    <col min="5" max="6" width="8.7109375" style="15" customWidth="1"/>
    <col min="7" max="7" width="8.28515625" style="14" customWidth="1"/>
    <col min="8" max="8" width="8.7109375" style="16" customWidth="1"/>
    <col min="9" max="9" width="8.28515625" style="14" customWidth="1"/>
    <col min="10" max="10" width="8.7109375" style="15" customWidth="1"/>
    <col min="11" max="11" width="8.28515625" style="14" customWidth="1"/>
    <col min="12" max="12" width="4.7109375" style="14" customWidth="1"/>
    <col min="13" max="13" width="6.5703125" style="17" customWidth="1"/>
    <col min="14" max="15" width="8.28515625" style="18" customWidth="1"/>
    <col min="16" max="16" width="5" style="18" customWidth="1"/>
    <col min="17" max="17" width="8.28515625" style="18" customWidth="1"/>
    <col min="18" max="18" width="8.28515625" style="19" customWidth="1"/>
    <col min="19" max="19" width="8.28515625" style="21" customWidth="1"/>
    <col min="20" max="20" width="8.28515625" style="14" customWidth="1"/>
    <col min="21" max="21" width="6.28515625" style="14" customWidth="1"/>
    <col min="22" max="22" width="7" customWidth="1"/>
    <col min="23" max="30" width="11.5703125" customWidth="1"/>
    <col min="31" max="1025" width="8.7109375" customWidth="1"/>
  </cols>
  <sheetData>
    <row r="1" spans="1:25" ht="26.25" customHeight="1"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  <c r="O1" s="20"/>
      <c r="P1" s="20"/>
      <c r="Q1" s="20"/>
      <c r="R1" s="21"/>
    </row>
    <row r="2" spans="1:25" ht="26.25" customHeight="1">
      <c r="E2" s="15" t="s">
        <v>26</v>
      </c>
      <c r="H2" s="16" t="s">
        <v>27</v>
      </c>
      <c r="J2" s="15" t="s">
        <v>28</v>
      </c>
      <c r="L2" s="14" t="s">
        <v>29</v>
      </c>
      <c r="M2" s="22" t="s">
        <v>26</v>
      </c>
      <c r="N2" s="22" t="s">
        <v>26</v>
      </c>
      <c r="O2" s="22" t="s">
        <v>26</v>
      </c>
      <c r="P2" s="14" t="s">
        <v>29</v>
      </c>
      <c r="Q2" s="22" t="s">
        <v>26</v>
      </c>
      <c r="R2" s="23"/>
    </row>
    <row r="3" spans="1:25" s="34" customFormat="1" ht="43.5" customHeight="1">
      <c r="A3" s="24" t="s">
        <v>30</v>
      </c>
      <c r="B3" s="25" t="s">
        <v>31</v>
      </c>
      <c r="C3" s="26" t="s">
        <v>32</v>
      </c>
      <c r="D3" s="27" t="s">
        <v>33</v>
      </c>
      <c r="E3" s="28" t="str">
        <f>CONCATENATE("Sprint ",$X$5,"m")</f>
        <v>Sprint 60m</v>
      </c>
      <c r="F3" s="28" t="str">
        <f>CONCATENATE("Sprint ",$X$10,"m prepocet")</f>
        <v>Sprint 60m prepocet</v>
      </c>
      <c r="G3" s="29" t="s">
        <v>20</v>
      </c>
      <c r="H3" s="30" t="s">
        <v>34</v>
      </c>
      <c r="I3" s="29" t="s">
        <v>20</v>
      </c>
      <c r="J3" s="31" t="s">
        <v>35</v>
      </c>
      <c r="K3" s="29" t="s">
        <v>20</v>
      </c>
      <c r="L3" s="3" t="str">
        <f>CONCATENATE("Běh ",$X$6,"m")</f>
        <v>Běh 1000m</v>
      </c>
      <c r="M3" s="3"/>
      <c r="N3" s="32" t="str">
        <f>CONCATENATE("Běh ",$X$6,"m v sek.")</f>
        <v>Běh 1000m v sek.</v>
      </c>
      <c r="O3" s="32" t="str">
        <f>CONCATENATE("Běh ",$X$11,"m prepocet v sek.")</f>
        <v>Běh 800m prepocet v sek.</v>
      </c>
      <c r="P3" s="3" t="str">
        <f>CONCATENATE("Běh ",$X$11,"m prepocet")</f>
        <v>Běh 800m prepocet</v>
      </c>
      <c r="Q3" s="3"/>
      <c r="R3" s="32" t="str">
        <f>CONCATENATE("Body ",$X$6,"m")</f>
        <v>Body 1000m</v>
      </c>
      <c r="S3" s="32" t="str">
        <f>CONCATENATE("Body ",$X$11,"m prepocet")</f>
        <v>Body 800m prepocet</v>
      </c>
      <c r="T3" s="30" t="s">
        <v>36</v>
      </c>
      <c r="U3" s="33" t="s">
        <v>37</v>
      </c>
    </row>
    <row r="4" spans="1:25" ht="17.25" customHeight="1">
      <c r="A4" s="35">
        <v>3</v>
      </c>
      <c r="B4" s="53" t="s">
        <v>66</v>
      </c>
      <c r="C4" s="54">
        <v>10</v>
      </c>
      <c r="D4" s="55"/>
      <c r="E4" s="39">
        <v>11.33</v>
      </c>
      <c r="F4" s="40">
        <f t="shared" ref="F4:F35" si="0">E4/$X$5*$X$10</f>
        <v>11.33</v>
      </c>
      <c r="G4" s="41">
        <f>body!$C$15*POWER(body!$B$15,E4)</f>
        <v>73.743590405043321</v>
      </c>
      <c r="H4" s="42">
        <v>290</v>
      </c>
      <c r="I4" s="41">
        <f>body!$E$15*POWER(body!$D$15,H4)</f>
        <v>93.215016399931471</v>
      </c>
      <c r="J4" s="39">
        <v>12.9</v>
      </c>
      <c r="K4" s="41">
        <f>body!$G$15*POWER(body!$F$15,J4)</f>
        <v>60.159380488451362</v>
      </c>
      <c r="L4" s="126">
        <v>4</v>
      </c>
      <c r="M4" s="127">
        <v>17.7</v>
      </c>
      <c r="N4" s="45">
        <f t="shared" ref="N4:N35" si="1">L4*60+M4</f>
        <v>257.7</v>
      </c>
      <c r="O4" s="45">
        <f t="shared" ref="O4:O35" si="2">N4/$X$6*$X$11</f>
        <v>206.16</v>
      </c>
      <c r="P4" s="128">
        <f t="shared" ref="P4:P35" si="3">FLOOR(O4/60,1)</f>
        <v>3</v>
      </c>
      <c r="Q4" s="45">
        <f t="shared" ref="Q4:Q35" si="4">O4-P4*60</f>
        <v>26.159999999999997</v>
      </c>
      <c r="R4" s="41">
        <f>body!$I$15*POWER(body!$H$15,L4*60+M4)</f>
        <v>51.12457572340633</v>
      </c>
      <c r="S4" s="41">
        <f>body!$I$15*POWER(body!$H$15,P4*60+Q4)</f>
        <v>109.22836902567252</v>
      </c>
      <c r="T4" s="48">
        <f t="shared" ref="T4:T35" si="5">G4+I4+K4+S4</f>
        <v>336.34635631909867</v>
      </c>
      <c r="U4" s="49">
        <f>RANK($T4,$T$4:$T$11,0)</f>
        <v>4</v>
      </c>
      <c r="W4" s="50" t="s">
        <v>39</v>
      </c>
      <c r="X4" s="51"/>
      <c r="Y4" s="52"/>
    </row>
    <row r="5" spans="1:25" ht="17.25" customHeight="1">
      <c r="A5" s="35">
        <v>10</v>
      </c>
      <c r="B5" s="53" t="s">
        <v>67</v>
      </c>
      <c r="C5" s="54">
        <v>10</v>
      </c>
      <c r="D5" s="55"/>
      <c r="E5" s="39">
        <v>12.83</v>
      </c>
      <c r="F5" s="40">
        <f t="shared" si="0"/>
        <v>12.83</v>
      </c>
      <c r="G5" s="41">
        <f>body!$C$15*POWER(body!$B$15,E5)</f>
        <v>51.550791387180141</v>
      </c>
      <c r="H5" s="42">
        <v>212</v>
      </c>
      <c r="I5" s="41">
        <f>body!$E$15*POWER(body!$D$15,H5)</f>
        <v>60.471616741539016</v>
      </c>
      <c r="J5" s="39">
        <v>12.85</v>
      </c>
      <c r="K5" s="41">
        <f>body!$G$15*POWER(body!$F$15,J5)</f>
        <v>60.064716396622934</v>
      </c>
      <c r="L5" s="134">
        <v>999</v>
      </c>
      <c r="M5" s="135">
        <v>59</v>
      </c>
      <c r="N5" s="45">
        <f t="shared" si="1"/>
        <v>59999</v>
      </c>
      <c r="O5" s="45">
        <f t="shared" si="2"/>
        <v>47999.200000000004</v>
      </c>
      <c r="P5" s="128">
        <f t="shared" si="3"/>
        <v>799</v>
      </c>
      <c r="Q5" s="45">
        <f t="shared" si="4"/>
        <v>59.200000000004366</v>
      </c>
      <c r="R5" s="41">
        <f>body!$I$15*POWER(body!$H$15,L5*60+M5)</f>
        <v>0</v>
      </c>
      <c r="S5" s="41">
        <f>body!$I$15*POWER(body!$H$15,P5*60+Q5)</f>
        <v>2.0055011938960963E-304</v>
      </c>
      <c r="T5" s="48">
        <f t="shared" si="5"/>
        <v>172.08712452534209</v>
      </c>
      <c r="U5" s="49">
        <f t="shared" ref="U5:U11" si="6">RANK($T5,$T$4:$T$11,0)</f>
        <v>8</v>
      </c>
      <c r="W5" s="51" t="s">
        <v>40</v>
      </c>
      <c r="X5" s="52">
        <v>60</v>
      </c>
      <c r="Y5" s="52" t="s">
        <v>8</v>
      </c>
    </row>
    <row r="6" spans="1:25" ht="17.25" customHeight="1">
      <c r="A6" s="35">
        <v>13</v>
      </c>
      <c r="B6" s="53" t="s">
        <v>68</v>
      </c>
      <c r="C6" s="54">
        <v>10</v>
      </c>
      <c r="D6" s="55"/>
      <c r="E6" s="39">
        <v>11.22</v>
      </c>
      <c r="F6" s="40">
        <f t="shared" si="0"/>
        <v>11.22</v>
      </c>
      <c r="G6" s="41">
        <f>body!$C$15*POWER(body!$B$15,E6)</f>
        <v>75.705389981473104</v>
      </c>
      <c r="H6" s="42">
        <v>297</v>
      </c>
      <c r="I6" s="41">
        <f>body!$E$15*POWER(body!$D$15,H6)</f>
        <v>96.906248027564715</v>
      </c>
      <c r="J6" s="39">
        <v>17.8</v>
      </c>
      <c r="K6" s="41">
        <f>body!$G$15*POWER(body!$F$15,J6)</f>
        <v>70.198519670224684</v>
      </c>
      <c r="L6" s="126">
        <v>4</v>
      </c>
      <c r="M6" s="127">
        <v>17</v>
      </c>
      <c r="N6" s="45">
        <f t="shared" si="1"/>
        <v>257</v>
      </c>
      <c r="O6" s="45">
        <f t="shared" si="2"/>
        <v>205.6</v>
      </c>
      <c r="P6" s="128">
        <f t="shared" si="3"/>
        <v>3</v>
      </c>
      <c r="Q6" s="45">
        <f t="shared" si="4"/>
        <v>25.599999999999994</v>
      </c>
      <c r="R6" s="41">
        <f>body!$I$15*POWER(body!$H$15,L6*60+M6)</f>
        <v>51.654442186222397</v>
      </c>
      <c r="S6" s="41">
        <f>body!$I$15*POWER(body!$H$15,P6*60+Q6)</f>
        <v>110.13308792529378</v>
      </c>
      <c r="T6" s="48">
        <f t="shared" si="5"/>
        <v>352.9432456045563</v>
      </c>
      <c r="U6" s="49">
        <f t="shared" si="6"/>
        <v>3</v>
      </c>
      <c r="W6" s="51" t="s">
        <v>41</v>
      </c>
      <c r="X6" s="52">
        <v>1000</v>
      </c>
      <c r="Y6" s="52" t="s">
        <v>8</v>
      </c>
    </row>
    <row r="7" spans="1:25" ht="17.25" customHeight="1">
      <c r="A7" s="35">
        <v>19</v>
      </c>
      <c r="B7" s="53" t="s">
        <v>69</v>
      </c>
      <c r="C7" s="54">
        <v>10</v>
      </c>
      <c r="D7" s="55"/>
      <c r="E7" s="39">
        <v>9.8800000000000008</v>
      </c>
      <c r="F7" s="40">
        <f t="shared" si="0"/>
        <v>9.8800000000000008</v>
      </c>
      <c r="G7" s="41">
        <f>body!$C$15*POWER(body!$B$15,E7)</f>
        <v>104.23900462187515</v>
      </c>
      <c r="H7" s="42">
        <v>318</v>
      </c>
      <c r="I7" s="41">
        <f>body!$E$15*POWER(body!$D$15,H7)</f>
        <v>108.88034175214206</v>
      </c>
      <c r="J7" s="39">
        <v>26.12</v>
      </c>
      <c r="K7" s="41">
        <f>body!$G$15*POWER(body!$F$15,J7)</f>
        <v>91.229015182081909</v>
      </c>
      <c r="L7" s="126">
        <v>4</v>
      </c>
      <c r="M7" s="127">
        <v>5.8</v>
      </c>
      <c r="N7" s="45">
        <f t="shared" si="1"/>
        <v>245.8</v>
      </c>
      <c r="O7" s="45">
        <f t="shared" si="2"/>
        <v>196.64000000000001</v>
      </c>
      <c r="P7" s="128">
        <f t="shared" si="3"/>
        <v>3</v>
      </c>
      <c r="Q7" s="45">
        <f t="shared" si="4"/>
        <v>16.640000000000015</v>
      </c>
      <c r="R7" s="41">
        <f>body!$I$15*POWER(body!$H$15,L7*60+M7)</f>
        <v>60.919316457539054</v>
      </c>
      <c r="S7" s="41">
        <f>body!$I$15*POWER(body!$H$15,P7*60+Q7)</f>
        <v>125.67117995240436</v>
      </c>
      <c r="T7" s="48">
        <f t="shared" si="5"/>
        <v>430.01954150850349</v>
      </c>
      <c r="U7" s="49">
        <f t="shared" si="6"/>
        <v>1</v>
      </c>
      <c r="W7" s="51" t="s">
        <v>42</v>
      </c>
      <c r="X7" s="52"/>
      <c r="Y7" s="52"/>
    </row>
    <row r="8" spans="1:25" ht="17.25" customHeight="1">
      <c r="A8" s="35">
        <v>23</v>
      </c>
      <c r="B8" s="53" t="s">
        <v>70</v>
      </c>
      <c r="C8" s="54">
        <v>9</v>
      </c>
      <c r="D8" s="55"/>
      <c r="E8" s="39">
        <v>12.54</v>
      </c>
      <c r="F8" s="40">
        <f t="shared" si="0"/>
        <v>12.54</v>
      </c>
      <c r="G8" s="41">
        <f>body!$C$15*POWER(body!$B$15,E8)</f>
        <v>55.245452129866855</v>
      </c>
      <c r="H8" s="42">
        <v>237</v>
      </c>
      <c r="I8" s="41">
        <f>body!$E$15*POWER(body!$D$15,H8)</f>
        <v>69.468341819862147</v>
      </c>
      <c r="J8" s="39">
        <v>27.45</v>
      </c>
      <c r="K8" s="41">
        <f>body!$G$15*POWER(body!$F$15,J8)</f>
        <v>95.131726304872814</v>
      </c>
      <c r="L8" s="126">
        <v>4</v>
      </c>
      <c r="M8" s="127">
        <v>34.5</v>
      </c>
      <c r="N8" s="45">
        <f t="shared" si="1"/>
        <v>274.5</v>
      </c>
      <c r="O8" s="45">
        <f t="shared" si="2"/>
        <v>219.60000000000002</v>
      </c>
      <c r="P8" s="128">
        <f t="shared" si="3"/>
        <v>3</v>
      </c>
      <c r="Q8" s="45">
        <f t="shared" si="4"/>
        <v>39.600000000000023</v>
      </c>
      <c r="R8" s="41">
        <f>body!$I$15*POWER(body!$H$15,L8*60+M8)</f>
        <v>39.917073920863388</v>
      </c>
      <c r="S8" s="41">
        <f>body!$I$15*POWER(body!$H$15,P8*60+Q8)</f>
        <v>89.610445005859816</v>
      </c>
      <c r="T8" s="48">
        <f t="shared" si="5"/>
        <v>309.45596526046165</v>
      </c>
      <c r="U8" s="49">
        <f t="shared" si="6"/>
        <v>5</v>
      </c>
      <c r="W8" s="51" t="s">
        <v>43</v>
      </c>
      <c r="X8" s="52"/>
      <c r="Y8" s="52"/>
    </row>
    <row r="9" spans="1:25" ht="17.25" customHeight="1">
      <c r="A9" s="35">
        <v>25</v>
      </c>
      <c r="B9" s="53" t="s">
        <v>71</v>
      </c>
      <c r="C9" s="54">
        <v>9</v>
      </c>
      <c r="D9" s="55"/>
      <c r="E9" s="39">
        <v>9.57</v>
      </c>
      <c r="F9" s="40">
        <f t="shared" si="0"/>
        <v>9.57</v>
      </c>
      <c r="G9" s="41">
        <f>body!$C$15*POWER(body!$B$15,E9)</f>
        <v>112.24438815710822</v>
      </c>
      <c r="H9" s="42">
        <v>307</v>
      </c>
      <c r="I9" s="41">
        <f>body!$E$15*POWER(body!$D$15,H9)</f>
        <v>102.43442175144679</v>
      </c>
      <c r="J9" s="39">
        <v>20.6</v>
      </c>
      <c r="K9" s="41">
        <f>body!$G$15*POWER(body!$F$15,J9)</f>
        <v>76.670399210504101</v>
      </c>
      <c r="L9" s="126">
        <v>4</v>
      </c>
      <c r="M9" s="127">
        <v>5.5</v>
      </c>
      <c r="N9" s="45">
        <f t="shared" si="1"/>
        <v>245.5</v>
      </c>
      <c r="O9" s="45">
        <f t="shared" si="2"/>
        <v>196.4</v>
      </c>
      <c r="P9" s="128">
        <f t="shared" si="3"/>
        <v>3</v>
      </c>
      <c r="Q9" s="45">
        <f t="shared" si="4"/>
        <v>16.400000000000006</v>
      </c>
      <c r="R9" s="41">
        <f>body!$I$15*POWER(body!$H$15,L9*60+M9)</f>
        <v>61.189111499583525</v>
      </c>
      <c r="S9" s="41">
        <f>body!$I$15*POWER(body!$H$15,P9*60+Q9)</f>
        <v>126.11623382340889</v>
      </c>
      <c r="T9" s="48">
        <f t="shared" si="5"/>
        <v>417.46544294246803</v>
      </c>
      <c r="U9" s="49">
        <f t="shared" si="6"/>
        <v>2</v>
      </c>
      <c r="W9" s="11"/>
    </row>
    <row r="10" spans="1:25" ht="17.25" customHeight="1">
      <c r="A10" s="35">
        <v>33</v>
      </c>
      <c r="B10" s="53" t="s">
        <v>72</v>
      </c>
      <c r="C10" s="54">
        <v>10</v>
      </c>
      <c r="D10" s="55"/>
      <c r="E10" s="39">
        <v>11.88</v>
      </c>
      <c r="F10" s="40">
        <f t="shared" si="0"/>
        <v>11.88</v>
      </c>
      <c r="G10" s="41">
        <f>body!$C$15*POWER(body!$B$15,E10)</f>
        <v>64.671311245361125</v>
      </c>
      <c r="H10" s="42">
        <v>255</v>
      </c>
      <c r="I10" s="41">
        <f>body!$E$15*POWER(body!$D$15,H10)</f>
        <v>76.763786083196166</v>
      </c>
      <c r="J10" s="39">
        <v>12.29</v>
      </c>
      <c r="K10" s="41">
        <f>body!$G$15*POWER(body!$F$15,J10)</f>
        <v>59.01460120669072</v>
      </c>
      <c r="L10" s="126">
        <v>4</v>
      </c>
      <c r="M10" s="127">
        <v>37</v>
      </c>
      <c r="N10" s="45">
        <f t="shared" si="1"/>
        <v>277</v>
      </c>
      <c r="O10" s="45">
        <f t="shared" si="2"/>
        <v>221.60000000000002</v>
      </c>
      <c r="P10" s="128">
        <f t="shared" si="3"/>
        <v>3</v>
      </c>
      <c r="Q10" s="45">
        <f t="shared" si="4"/>
        <v>41.600000000000023</v>
      </c>
      <c r="R10" s="41">
        <f>body!$I$15*POWER(body!$H$15,L10*60+M10)</f>
        <v>38.473880096806162</v>
      </c>
      <c r="S10" s="41">
        <f>body!$I$15*POWER(body!$H$15,P10*60+Q10)</f>
        <v>87.009057668927852</v>
      </c>
      <c r="T10" s="48">
        <f t="shared" si="5"/>
        <v>287.45875620417587</v>
      </c>
      <c r="U10" s="49">
        <f t="shared" si="6"/>
        <v>6</v>
      </c>
      <c r="W10" s="11" t="s">
        <v>44</v>
      </c>
      <c r="X10">
        <v>60</v>
      </c>
      <c r="Y10" t="s">
        <v>8</v>
      </c>
    </row>
    <row r="11" spans="1:25" ht="17.25" customHeight="1">
      <c r="A11" s="35">
        <v>16</v>
      </c>
      <c r="B11" s="53" t="s">
        <v>87</v>
      </c>
      <c r="C11" s="54">
        <v>10</v>
      </c>
      <c r="D11" s="55"/>
      <c r="E11" s="39">
        <v>12.83</v>
      </c>
      <c r="F11" s="40">
        <f t="shared" si="0"/>
        <v>12.83</v>
      </c>
      <c r="G11" s="41">
        <f>body!$C$15*POWER(body!$B$15,E11)</f>
        <v>51.550791387180141</v>
      </c>
      <c r="H11" s="42">
        <v>201</v>
      </c>
      <c r="I11" s="41">
        <f>body!$E$15*POWER(body!$D$15,H11)</f>
        <v>56.891583858137494</v>
      </c>
      <c r="J11" s="39">
        <v>15.1</v>
      </c>
      <c r="K11" s="41">
        <f>body!$G$15*POWER(body!$F$15,J11)</f>
        <v>64.475695005196528</v>
      </c>
      <c r="L11" s="126">
        <v>4</v>
      </c>
      <c r="M11" s="127">
        <v>54.8</v>
      </c>
      <c r="N11" s="45">
        <f t="shared" si="1"/>
        <v>294.8</v>
      </c>
      <c r="O11" s="45">
        <f t="shared" si="2"/>
        <v>235.84</v>
      </c>
      <c r="P11" s="128">
        <f t="shared" si="3"/>
        <v>3</v>
      </c>
      <c r="Q11" s="45">
        <f t="shared" si="4"/>
        <v>55.84</v>
      </c>
      <c r="R11" s="41">
        <f>body!$I$15*POWER(body!$H$15,L11*60+M11)</f>
        <v>29.600420739374449</v>
      </c>
      <c r="S11" s="41">
        <f>body!$I$15*POWER(body!$H$15,P11*60+Q11)</f>
        <v>70.545608313593306</v>
      </c>
      <c r="T11" s="48">
        <f t="shared" si="5"/>
        <v>243.46367856410748</v>
      </c>
      <c r="U11" s="49">
        <f t="shared" si="6"/>
        <v>7</v>
      </c>
      <c r="W11" s="11" t="s">
        <v>45</v>
      </c>
      <c r="X11">
        <v>800</v>
      </c>
      <c r="Y11" t="s">
        <v>8</v>
      </c>
    </row>
    <row r="12" spans="1:25" ht="17.25" customHeight="1">
      <c r="A12" s="35"/>
      <c r="B12" s="53"/>
      <c r="C12" s="54"/>
      <c r="D12" s="55"/>
      <c r="E12" s="39" t="s">
        <v>38</v>
      </c>
      <c r="F12" s="40" t="e">
        <f t="shared" si="0"/>
        <v>#VALUE!</v>
      </c>
      <c r="G12" s="41" t="e">
        <f>body!$C$15*POWER(body!$B$15,E12)</f>
        <v>#VALUE!</v>
      </c>
      <c r="H12" s="42" t="s">
        <v>38</v>
      </c>
      <c r="I12" s="41" t="e">
        <f>body!$E$15*POWER(body!$D$15,H12)</f>
        <v>#VALUE!</v>
      </c>
      <c r="J12" s="39" t="s">
        <v>38</v>
      </c>
      <c r="K12" s="41" t="e">
        <f>body!$G$15*POWER(body!$F$15,J12)</f>
        <v>#VALUE!</v>
      </c>
      <c r="L12" s="126"/>
      <c r="M12" s="127" t="s">
        <v>38</v>
      </c>
      <c r="N12" s="45" t="e">
        <f t="shared" si="1"/>
        <v>#VALUE!</v>
      </c>
      <c r="O12" s="45" t="e">
        <f t="shared" si="2"/>
        <v>#VALUE!</v>
      </c>
      <c r="P12" s="128" t="e">
        <f t="shared" si="3"/>
        <v>#VALUE!</v>
      </c>
      <c r="Q12" s="45" t="e">
        <f t="shared" si="4"/>
        <v>#VALUE!</v>
      </c>
      <c r="R12" s="41" t="e">
        <f>body!$I$15*POWER(body!$H$15,L12*60+M12)</f>
        <v>#VALUE!</v>
      </c>
      <c r="S12" s="41" t="e">
        <f>body!$I$15*POWER(body!$H$15,P12*60+Q12)</f>
        <v>#VALUE!</v>
      </c>
      <c r="T12" s="48" t="e">
        <f t="shared" si="5"/>
        <v>#VALUE!</v>
      </c>
      <c r="U12" s="49" t="e">
        <f t="shared" ref="U4:U35" si="7">RANK($T12,$T$4:$T$16,0)</f>
        <v>#VALUE!</v>
      </c>
      <c r="W12" s="11"/>
    </row>
    <row r="13" spans="1:25" ht="17.25" customHeight="1">
      <c r="A13" s="35"/>
      <c r="B13" s="53"/>
      <c r="C13" s="54"/>
      <c r="D13" s="55"/>
      <c r="E13" s="39" t="s">
        <v>38</v>
      </c>
      <c r="F13" s="40" t="e">
        <f t="shared" si="0"/>
        <v>#VALUE!</v>
      </c>
      <c r="G13" s="41" t="e">
        <f>body!$C$15*POWER(body!$B$15,E13)</f>
        <v>#VALUE!</v>
      </c>
      <c r="H13" s="42" t="s">
        <v>38</v>
      </c>
      <c r="I13" s="41" t="e">
        <f>body!$E$15*POWER(body!$D$15,H13)</f>
        <v>#VALUE!</v>
      </c>
      <c r="J13" s="39" t="s">
        <v>38</v>
      </c>
      <c r="K13" s="41" t="e">
        <f>body!$G$15*POWER(body!$F$15,J13)</f>
        <v>#VALUE!</v>
      </c>
      <c r="L13" s="126"/>
      <c r="M13" s="127" t="s">
        <v>38</v>
      </c>
      <c r="N13" s="45" t="e">
        <f t="shared" si="1"/>
        <v>#VALUE!</v>
      </c>
      <c r="O13" s="45" t="e">
        <f t="shared" si="2"/>
        <v>#VALUE!</v>
      </c>
      <c r="P13" s="128" t="e">
        <f t="shared" si="3"/>
        <v>#VALUE!</v>
      </c>
      <c r="Q13" s="45" t="e">
        <f t="shared" si="4"/>
        <v>#VALUE!</v>
      </c>
      <c r="R13" s="41" t="e">
        <f>body!$I$15*POWER(body!$H$15,L13*60+M13)</f>
        <v>#VALUE!</v>
      </c>
      <c r="S13" s="41" t="e">
        <f>body!$I$15*POWER(body!$H$15,P13*60+Q13)</f>
        <v>#VALUE!</v>
      </c>
      <c r="T13" s="48" t="e">
        <f t="shared" si="5"/>
        <v>#VALUE!</v>
      </c>
      <c r="U13" s="49" t="e">
        <f t="shared" si="7"/>
        <v>#VALUE!</v>
      </c>
      <c r="W13" s="11"/>
    </row>
    <row r="14" spans="1:25" ht="17.25" customHeight="1">
      <c r="A14" s="35"/>
      <c r="B14" s="53"/>
      <c r="C14" s="54"/>
      <c r="D14" s="55"/>
      <c r="E14" s="39" t="s">
        <v>38</v>
      </c>
      <c r="F14" s="40" t="e">
        <f t="shared" si="0"/>
        <v>#VALUE!</v>
      </c>
      <c r="G14" s="41" t="e">
        <f>body!$C$15*POWER(body!$B$15,E14)</f>
        <v>#VALUE!</v>
      </c>
      <c r="H14" s="42" t="s">
        <v>38</v>
      </c>
      <c r="I14" s="41" t="e">
        <f>body!$E$15*POWER(body!$D$15,H14)</f>
        <v>#VALUE!</v>
      </c>
      <c r="J14" s="39" t="s">
        <v>38</v>
      </c>
      <c r="K14" s="41" t="e">
        <f>body!$G$15*POWER(body!$F$15,J14)</f>
        <v>#VALUE!</v>
      </c>
      <c r="L14" s="126"/>
      <c r="M14" s="127" t="s">
        <v>38</v>
      </c>
      <c r="N14" s="45" t="e">
        <f t="shared" si="1"/>
        <v>#VALUE!</v>
      </c>
      <c r="O14" s="45" t="e">
        <f t="shared" si="2"/>
        <v>#VALUE!</v>
      </c>
      <c r="P14" s="128" t="e">
        <f t="shared" si="3"/>
        <v>#VALUE!</v>
      </c>
      <c r="Q14" s="45" t="e">
        <f t="shared" si="4"/>
        <v>#VALUE!</v>
      </c>
      <c r="R14" s="41" t="e">
        <f>body!$I$15*POWER(body!$H$15,L14*60+M14)</f>
        <v>#VALUE!</v>
      </c>
      <c r="S14" s="41" t="e">
        <f>body!$I$15*POWER(body!$H$15,P14*60+Q14)</f>
        <v>#VALUE!</v>
      </c>
      <c r="T14" s="48" t="e">
        <f t="shared" si="5"/>
        <v>#VALUE!</v>
      </c>
      <c r="U14" s="49" t="e">
        <f t="shared" si="7"/>
        <v>#VALUE!</v>
      </c>
      <c r="W14" s="11"/>
    </row>
    <row r="15" spans="1:25" ht="17.25" customHeight="1">
      <c r="A15" s="35"/>
      <c r="B15" s="53"/>
      <c r="C15" s="54"/>
      <c r="D15" s="55"/>
      <c r="E15" s="39" t="s">
        <v>38</v>
      </c>
      <c r="F15" s="40" t="e">
        <f t="shared" si="0"/>
        <v>#VALUE!</v>
      </c>
      <c r="G15" s="41" t="e">
        <f>body!$C$15*POWER(body!$B$15,E15)</f>
        <v>#VALUE!</v>
      </c>
      <c r="H15" s="42" t="s">
        <v>38</v>
      </c>
      <c r="I15" s="41" t="e">
        <f>body!$E$15*POWER(body!$D$15,H15)</f>
        <v>#VALUE!</v>
      </c>
      <c r="J15" s="39" t="s">
        <v>38</v>
      </c>
      <c r="K15" s="41" t="e">
        <f>body!$G$15*POWER(body!$F$15,J15)</f>
        <v>#VALUE!</v>
      </c>
      <c r="L15" s="126"/>
      <c r="M15" s="127" t="s">
        <v>38</v>
      </c>
      <c r="N15" s="45" t="e">
        <f t="shared" si="1"/>
        <v>#VALUE!</v>
      </c>
      <c r="O15" s="45" t="e">
        <f t="shared" si="2"/>
        <v>#VALUE!</v>
      </c>
      <c r="P15" s="128" t="e">
        <f t="shared" si="3"/>
        <v>#VALUE!</v>
      </c>
      <c r="Q15" s="45" t="e">
        <f t="shared" si="4"/>
        <v>#VALUE!</v>
      </c>
      <c r="R15" s="41" t="e">
        <f>body!$I$15*POWER(body!$H$15,L15*60+M15)</f>
        <v>#VALUE!</v>
      </c>
      <c r="S15" s="41" t="e">
        <f>body!$I$15*POWER(body!$H$15,P15*60+Q15)</f>
        <v>#VALUE!</v>
      </c>
      <c r="T15" s="48" t="e">
        <f t="shared" si="5"/>
        <v>#VALUE!</v>
      </c>
      <c r="U15" s="49" t="e">
        <f t="shared" si="7"/>
        <v>#VALUE!</v>
      </c>
      <c r="W15" s="11" t="s">
        <v>90</v>
      </c>
    </row>
    <row r="16" spans="1:25" ht="17.25" customHeight="1">
      <c r="A16" s="35"/>
      <c r="B16" s="53"/>
      <c r="C16" s="54"/>
      <c r="D16" s="55"/>
      <c r="E16" s="39" t="s">
        <v>38</v>
      </c>
      <c r="F16" s="40" t="e">
        <f t="shared" si="0"/>
        <v>#VALUE!</v>
      </c>
      <c r="G16" s="41" t="e">
        <f>body!$C$15*POWER(body!$B$15,E16)</f>
        <v>#VALUE!</v>
      </c>
      <c r="H16" s="42" t="s">
        <v>38</v>
      </c>
      <c r="I16" s="41" t="e">
        <f>body!$E$15*POWER(body!$D$15,H16)</f>
        <v>#VALUE!</v>
      </c>
      <c r="J16" s="39" t="s">
        <v>38</v>
      </c>
      <c r="K16" s="41" t="e">
        <f>body!$G$15*POWER(body!$F$15,J16)</f>
        <v>#VALUE!</v>
      </c>
      <c r="L16" s="126"/>
      <c r="M16" s="127" t="s">
        <v>38</v>
      </c>
      <c r="N16" s="45" t="e">
        <f t="shared" si="1"/>
        <v>#VALUE!</v>
      </c>
      <c r="O16" s="45" t="e">
        <f t="shared" si="2"/>
        <v>#VALUE!</v>
      </c>
      <c r="P16" s="128" t="e">
        <f t="shared" si="3"/>
        <v>#VALUE!</v>
      </c>
      <c r="Q16" s="45" t="e">
        <f t="shared" si="4"/>
        <v>#VALUE!</v>
      </c>
      <c r="R16" s="41" t="e">
        <f>body!$I$15*POWER(body!$H$15,L16*60+M16)</f>
        <v>#VALUE!</v>
      </c>
      <c r="S16" s="41" t="e">
        <f>body!$I$15*POWER(body!$H$15,P16*60+Q16)</f>
        <v>#VALUE!</v>
      </c>
      <c r="T16" s="48" t="e">
        <f t="shared" si="5"/>
        <v>#VALUE!</v>
      </c>
      <c r="U16" s="49" t="e">
        <f t="shared" si="7"/>
        <v>#VALUE!</v>
      </c>
    </row>
    <row r="17" spans="1:21" ht="17.25" customHeight="1">
      <c r="A17" s="35"/>
      <c r="B17" s="53"/>
      <c r="C17" s="54"/>
      <c r="D17" s="55"/>
      <c r="E17" s="39" t="s">
        <v>38</v>
      </c>
      <c r="F17" s="40" t="e">
        <f t="shared" si="0"/>
        <v>#VALUE!</v>
      </c>
      <c r="G17" s="41" t="e">
        <f>body!$C$15*POWER(body!$B$15,E17)</f>
        <v>#VALUE!</v>
      </c>
      <c r="H17" s="42" t="s">
        <v>38</v>
      </c>
      <c r="I17" s="41" t="e">
        <f>body!$E$15*POWER(body!$D$15,H17)</f>
        <v>#VALUE!</v>
      </c>
      <c r="J17" s="39" t="s">
        <v>38</v>
      </c>
      <c r="K17" s="41" t="e">
        <f>body!$G$15*POWER(body!$F$15,J17)</f>
        <v>#VALUE!</v>
      </c>
      <c r="L17" s="126"/>
      <c r="M17" s="127" t="s">
        <v>38</v>
      </c>
      <c r="N17" s="45" t="e">
        <f t="shared" si="1"/>
        <v>#VALUE!</v>
      </c>
      <c r="O17" s="45" t="e">
        <f t="shared" si="2"/>
        <v>#VALUE!</v>
      </c>
      <c r="P17" s="128" t="e">
        <f t="shared" si="3"/>
        <v>#VALUE!</v>
      </c>
      <c r="Q17" s="45" t="e">
        <f t="shared" si="4"/>
        <v>#VALUE!</v>
      </c>
      <c r="R17" s="41" t="e">
        <f>body!$I$15*POWER(body!$H$15,L17*60+M17)</f>
        <v>#VALUE!</v>
      </c>
      <c r="S17" s="41" t="e">
        <f>body!$I$15*POWER(body!$H$15,P17*60+Q17)</f>
        <v>#VALUE!</v>
      </c>
      <c r="T17" s="48" t="e">
        <f t="shared" si="5"/>
        <v>#VALUE!</v>
      </c>
      <c r="U17" s="49" t="e">
        <f t="shared" si="7"/>
        <v>#VALUE!</v>
      </c>
    </row>
    <row r="18" spans="1:21" ht="17.25" customHeight="1">
      <c r="A18" s="35"/>
      <c r="B18" s="53"/>
      <c r="C18" s="54"/>
      <c r="D18" s="55"/>
      <c r="E18" s="39" t="s">
        <v>38</v>
      </c>
      <c r="F18" s="40" t="e">
        <f t="shared" si="0"/>
        <v>#VALUE!</v>
      </c>
      <c r="G18" s="41" t="e">
        <f>body!$C$15*POWER(body!$B$15,E18)</f>
        <v>#VALUE!</v>
      </c>
      <c r="H18" s="42" t="s">
        <v>38</v>
      </c>
      <c r="I18" s="41" t="e">
        <f>body!$E$15*POWER(body!$D$15,H18)</f>
        <v>#VALUE!</v>
      </c>
      <c r="J18" s="39" t="s">
        <v>38</v>
      </c>
      <c r="K18" s="41" t="e">
        <f>body!$G$15*POWER(body!$F$15,J18)</f>
        <v>#VALUE!</v>
      </c>
      <c r="L18" s="126"/>
      <c r="M18" s="127" t="s">
        <v>38</v>
      </c>
      <c r="N18" s="45" t="e">
        <f t="shared" si="1"/>
        <v>#VALUE!</v>
      </c>
      <c r="O18" s="45" t="e">
        <f t="shared" si="2"/>
        <v>#VALUE!</v>
      </c>
      <c r="P18" s="128" t="e">
        <f t="shared" si="3"/>
        <v>#VALUE!</v>
      </c>
      <c r="Q18" s="45" t="e">
        <f t="shared" si="4"/>
        <v>#VALUE!</v>
      </c>
      <c r="R18" s="41" t="e">
        <f>body!$I$15*POWER(body!$H$15,L18*60+M18)</f>
        <v>#VALUE!</v>
      </c>
      <c r="S18" s="41" t="e">
        <f>body!$I$15*POWER(body!$H$15,P18*60+Q18)</f>
        <v>#VALUE!</v>
      </c>
      <c r="T18" s="48" t="e">
        <f t="shared" si="5"/>
        <v>#VALUE!</v>
      </c>
      <c r="U18" s="49" t="e">
        <f t="shared" si="7"/>
        <v>#VALUE!</v>
      </c>
    </row>
    <row r="19" spans="1:21" ht="17.25" customHeight="1">
      <c r="A19" s="35"/>
      <c r="B19" s="53"/>
      <c r="C19" s="54"/>
      <c r="D19" s="55"/>
      <c r="E19" s="39" t="s">
        <v>38</v>
      </c>
      <c r="F19" s="40" t="e">
        <f t="shared" si="0"/>
        <v>#VALUE!</v>
      </c>
      <c r="G19" s="41" t="e">
        <f>body!$C$15*POWER(body!$B$15,E19)</f>
        <v>#VALUE!</v>
      </c>
      <c r="H19" s="42" t="s">
        <v>38</v>
      </c>
      <c r="I19" s="41" t="e">
        <f>body!$E$15*POWER(body!$D$15,H19)</f>
        <v>#VALUE!</v>
      </c>
      <c r="J19" s="39" t="s">
        <v>38</v>
      </c>
      <c r="K19" s="41" t="e">
        <f>body!$G$15*POWER(body!$F$15,J19)</f>
        <v>#VALUE!</v>
      </c>
      <c r="L19" s="126"/>
      <c r="M19" s="127" t="s">
        <v>38</v>
      </c>
      <c r="N19" s="45" t="e">
        <f t="shared" si="1"/>
        <v>#VALUE!</v>
      </c>
      <c r="O19" s="45" t="e">
        <f t="shared" si="2"/>
        <v>#VALUE!</v>
      </c>
      <c r="P19" s="128" t="e">
        <f t="shared" si="3"/>
        <v>#VALUE!</v>
      </c>
      <c r="Q19" s="45" t="e">
        <f t="shared" si="4"/>
        <v>#VALUE!</v>
      </c>
      <c r="R19" s="41" t="e">
        <f>body!$I$15*POWER(body!$H$15,L19*60+M19)</f>
        <v>#VALUE!</v>
      </c>
      <c r="S19" s="41" t="e">
        <f>body!$I$15*POWER(body!$H$15,P19*60+Q19)</f>
        <v>#VALUE!</v>
      </c>
      <c r="T19" s="48" t="e">
        <f t="shared" si="5"/>
        <v>#VALUE!</v>
      </c>
      <c r="U19" s="49" t="e">
        <f t="shared" si="7"/>
        <v>#VALUE!</v>
      </c>
    </row>
    <row r="20" spans="1:21" ht="17.25" customHeight="1">
      <c r="A20" s="35"/>
      <c r="B20" s="53"/>
      <c r="C20" s="54"/>
      <c r="D20" s="55"/>
      <c r="E20" s="39" t="s">
        <v>38</v>
      </c>
      <c r="F20" s="40" t="e">
        <f t="shared" si="0"/>
        <v>#VALUE!</v>
      </c>
      <c r="G20" s="41" t="e">
        <f>body!$C$15*POWER(body!$B$15,E20)</f>
        <v>#VALUE!</v>
      </c>
      <c r="H20" s="42" t="s">
        <v>38</v>
      </c>
      <c r="I20" s="41" t="e">
        <f>body!$E$15*POWER(body!$D$15,H20)</f>
        <v>#VALUE!</v>
      </c>
      <c r="J20" s="39" t="s">
        <v>38</v>
      </c>
      <c r="K20" s="41" t="e">
        <f>body!$G$15*POWER(body!$F$15,J20)</f>
        <v>#VALUE!</v>
      </c>
      <c r="L20" s="126"/>
      <c r="M20" s="127" t="s">
        <v>38</v>
      </c>
      <c r="N20" s="45" t="e">
        <f t="shared" si="1"/>
        <v>#VALUE!</v>
      </c>
      <c r="O20" s="45" t="e">
        <f t="shared" si="2"/>
        <v>#VALUE!</v>
      </c>
      <c r="P20" s="128" t="e">
        <f t="shared" si="3"/>
        <v>#VALUE!</v>
      </c>
      <c r="Q20" s="45" t="e">
        <f t="shared" si="4"/>
        <v>#VALUE!</v>
      </c>
      <c r="R20" s="41" t="e">
        <f>body!$I$15*POWER(body!$H$15,L20*60+M20)</f>
        <v>#VALUE!</v>
      </c>
      <c r="S20" s="41" t="e">
        <f>body!$I$15*POWER(body!$H$15,P20*60+Q20)</f>
        <v>#VALUE!</v>
      </c>
      <c r="T20" s="48" t="e">
        <f t="shared" si="5"/>
        <v>#VALUE!</v>
      </c>
      <c r="U20" s="49" t="e">
        <f t="shared" si="7"/>
        <v>#VALUE!</v>
      </c>
    </row>
    <row r="21" spans="1:21" ht="17.25" customHeight="1">
      <c r="A21" s="35"/>
      <c r="B21" s="53"/>
      <c r="C21" s="54"/>
      <c r="D21" s="55"/>
      <c r="E21" s="39" t="s">
        <v>38</v>
      </c>
      <c r="F21" s="40" t="e">
        <f t="shared" si="0"/>
        <v>#VALUE!</v>
      </c>
      <c r="G21" s="41" t="e">
        <f>body!$C$15*POWER(body!$B$15,E21)</f>
        <v>#VALUE!</v>
      </c>
      <c r="H21" s="42" t="s">
        <v>38</v>
      </c>
      <c r="I21" s="41" t="e">
        <f>body!$E$15*POWER(body!$D$15,H21)</f>
        <v>#VALUE!</v>
      </c>
      <c r="J21" s="39" t="s">
        <v>38</v>
      </c>
      <c r="K21" s="41" t="e">
        <f>body!$G$15*POWER(body!$F$15,J21)</f>
        <v>#VALUE!</v>
      </c>
      <c r="L21" s="126"/>
      <c r="M21" s="127" t="s">
        <v>38</v>
      </c>
      <c r="N21" s="45" t="e">
        <f t="shared" si="1"/>
        <v>#VALUE!</v>
      </c>
      <c r="O21" s="45" t="e">
        <f t="shared" si="2"/>
        <v>#VALUE!</v>
      </c>
      <c r="P21" s="128" t="e">
        <f t="shared" si="3"/>
        <v>#VALUE!</v>
      </c>
      <c r="Q21" s="45" t="e">
        <f t="shared" si="4"/>
        <v>#VALUE!</v>
      </c>
      <c r="R21" s="41" t="e">
        <f>body!$I$15*POWER(body!$H$15,L21*60+M21)</f>
        <v>#VALUE!</v>
      </c>
      <c r="S21" s="41" t="e">
        <f>body!$I$15*POWER(body!$H$15,P21*60+Q21)</f>
        <v>#VALUE!</v>
      </c>
      <c r="T21" s="48" t="e">
        <f t="shared" si="5"/>
        <v>#VALUE!</v>
      </c>
      <c r="U21" s="49" t="e">
        <f t="shared" si="7"/>
        <v>#VALUE!</v>
      </c>
    </row>
    <row r="22" spans="1:21" ht="17.25" customHeight="1">
      <c r="A22" s="35"/>
      <c r="B22" s="53"/>
      <c r="C22" s="54"/>
      <c r="D22" s="55"/>
      <c r="E22" s="39" t="s">
        <v>38</v>
      </c>
      <c r="F22" s="40" t="e">
        <f t="shared" si="0"/>
        <v>#VALUE!</v>
      </c>
      <c r="G22" s="41" t="e">
        <f>body!$C$15*POWER(body!$B$15,E22)</f>
        <v>#VALUE!</v>
      </c>
      <c r="H22" s="42" t="s">
        <v>38</v>
      </c>
      <c r="I22" s="41" t="e">
        <f>body!$E$15*POWER(body!$D$15,H22)</f>
        <v>#VALUE!</v>
      </c>
      <c r="J22" s="39" t="s">
        <v>38</v>
      </c>
      <c r="K22" s="41" t="e">
        <f>body!$G$15*POWER(body!$F$15,J22)</f>
        <v>#VALUE!</v>
      </c>
      <c r="L22" s="126"/>
      <c r="M22" s="127" t="s">
        <v>38</v>
      </c>
      <c r="N22" s="45" t="e">
        <f t="shared" si="1"/>
        <v>#VALUE!</v>
      </c>
      <c r="O22" s="45" t="e">
        <f t="shared" si="2"/>
        <v>#VALUE!</v>
      </c>
      <c r="P22" s="128" t="e">
        <f t="shared" si="3"/>
        <v>#VALUE!</v>
      </c>
      <c r="Q22" s="45" t="e">
        <f t="shared" si="4"/>
        <v>#VALUE!</v>
      </c>
      <c r="R22" s="41" t="e">
        <f>body!$I$15*POWER(body!$H$15,L22*60+M22)</f>
        <v>#VALUE!</v>
      </c>
      <c r="S22" s="41" t="e">
        <f>body!$I$15*POWER(body!$H$15,P22*60+Q22)</f>
        <v>#VALUE!</v>
      </c>
      <c r="T22" s="48" t="e">
        <f t="shared" si="5"/>
        <v>#VALUE!</v>
      </c>
      <c r="U22" s="49" t="e">
        <f t="shared" si="7"/>
        <v>#VALUE!</v>
      </c>
    </row>
    <row r="23" spans="1:21" ht="17.25" customHeight="1">
      <c r="A23" s="35"/>
      <c r="B23" s="53"/>
      <c r="C23" s="54"/>
      <c r="D23" s="55"/>
      <c r="E23" s="39" t="s">
        <v>38</v>
      </c>
      <c r="F23" s="40" t="e">
        <f t="shared" si="0"/>
        <v>#VALUE!</v>
      </c>
      <c r="G23" s="41" t="e">
        <f>body!$C$15*POWER(body!$B$15,E23)</f>
        <v>#VALUE!</v>
      </c>
      <c r="H23" s="42" t="s">
        <v>38</v>
      </c>
      <c r="I23" s="41" t="e">
        <f>body!$E$15*POWER(body!$D$15,H23)</f>
        <v>#VALUE!</v>
      </c>
      <c r="J23" s="39" t="s">
        <v>38</v>
      </c>
      <c r="K23" s="41" t="e">
        <f>body!$G$15*POWER(body!$F$15,J23)</f>
        <v>#VALUE!</v>
      </c>
      <c r="L23" s="126"/>
      <c r="M23" s="127" t="s">
        <v>38</v>
      </c>
      <c r="N23" s="45" t="e">
        <f t="shared" si="1"/>
        <v>#VALUE!</v>
      </c>
      <c r="O23" s="45" t="e">
        <f t="shared" si="2"/>
        <v>#VALUE!</v>
      </c>
      <c r="P23" s="128" t="e">
        <f t="shared" si="3"/>
        <v>#VALUE!</v>
      </c>
      <c r="Q23" s="45" t="e">
        <f t="shared" si="4"/>
        <v>#VALUE!</v>
      </c>
      <c r="R23" s="41" t="e">
        <f>body!$I$15*POWER(body!$H$15,L23*60+M23)</f>
        <v>#VALUE!</v>
      </c>
      <c r="S23" s="41" t="e">
        <f>body!$I$15*POWER(body!$H$15,P23*60+Q23)</f>
        <v>#VALUE!</v>
      </c>
      <c r="T23" s="48" t="e">
        <f t="shared" si="5"/>
        <v>#VALUE!</v>
      </c>
      <c r="U23" s="49" t="e">
        <f t="shared" si="7"/>
        <v>#VALUE!</v>
      </c>
    </row>
    <row r="24" spans="1:21" ht="17.25" customHeight="1">
      <c r="A24" s="35"/>
      <c r="B24" s="53"/>
      <c r="C24" s="54"/>
      <c r="D24" s="55"/>
      <c r="E24" s="39" t="s">
        <v>38</v>
      </c>
      <c r="F24" s="40" t="e">
        <f t="shared" si="0"/>
        <v>#VALUE!</v>
      </c>
      <c r="G24" s="41" t="e">
        <f>body!$C$15*POWER(body!$B$15,E24)</f>
        <v>#VALUE!</v>
      </c>
      <c r="H24" s="42" t="s">
        <v>38</v>
      </c>
      <c r="I24" s="41" t="e">
        <f>body!$E$15*POWER(body!$D$15,H24)</f>
        <v>#VALUE!</v>
      </c>
      <c r="J24" s="39" t="s">
        <v>38</v>
      </c>
      <c r="K24" s="41" t="e">
        <f>body!$G$15*POWER(body!$F$15,J24)</f>
        <v>#VALUE!</v>
      </c>
      <c r="L24" s="126"/>
      <c r="M24" s="127" t="s">
        <v>38</v>
      </c>
      <c r="N24" s="45" t="e">
        <f t="shared" si="1"/>
        <v>#VALUE!</v>
      </c>
      <c r="O24" s="45" t="e">
        <f t="shared" si="2"/>
        <v>#VALUE!</v>
      </c>
      <c r="P24" s="128" t="e">
        <f t="shared" si="3"/>
        <v>#VALUE!</v>
      </c>
      <c r="Q24" s="45" t="e">
        <f t="shared" si="4"/>
        <v>#VALUE!</v>
      </c>
      <c r="R24" s="41" t="e">
        <f>body!$I$15*POWER(body!$H$15,L24*60+M24)</f>
        <v>#VALUE!</v>
      </c>
      <c r="S24" s="41" t="e">
        <f>body!$I$15*POWER(body!$H$15,P24*60+Q24)</f>
        <v>#VALUE!</v>
      </c>
      <c r="T24" s="48" t="e">
        <f t="shared" si="5"/>
        <v>#VALUE!</v>
      </c>
      <c r="U24" s="49" t="e">
        <f t="shared" si="7"/>
        <v>#VALUE!</v>
      </c>
    </row>
    <row r="25" spans="1:21" ht="17.25" customHeight="1">
      <c r="A25" s="35"/>
      <c r="B25" s="53"/>
      <c r="C25" s="54"/>
      <c r="D25" s="55"/>
      <c r="E25" s="39" t="s">
        <v>38</v>
      </c>
      <c r="F25" s="40" t="e">
        <f t="shared" si="0"/>
        <v>#VALUE!</v>
      </c>
      <c r="G25" s="41" t="e">
        <f>body!$C$15*POWER(body!$B$15,E25)</f>
        <v>#VALUE!</v>
      </c>
      <c r="H25" s="42" t="s">
        <v>38</v>
      </c>
      <c r="I25" s="41" t="e">
        <f>body!$E$15*POWER(body!$D$15,H25)</f>
        <v>#VALUE!</v>
      </c>
      <c r="J25" s="39" t="s">
        <v>38</v>
      </c>
      <c r="K25" s="41" t="e">
        <f>body!$G$15*POWER(body!$F$15,J25)</f>
        <v>#VALUE!</v>
      </c>
      <c r="L25" s="126"/>
      <c r="M25" s="127" t="s">
        <v>38</v>
      </c>
      <c r="N25" s="45" t="e">
        <f t="shared" si="1"/>
        <v>#VALUE!</v>
      </c>
      <c r="O25" s="45" t="e">
        <f t="shared" si="2"/>
        <v>#VALUE!</v>
      </c>
      <c r="P25" s="128" t="e">
        <f t="shared" si="3"/>
        <v>#VALUE!</v>
      </c>
      <c r="Q25" s="45" t="e">
        <f t="shared" si="4"/>
        <v>#VALUE!</v>
      </c>
      <c r="R25" s="41" t="e">
        <f>body!$I$15*POWER(body!$H$15,L25*60+M25)</f>
        <v>#VALUE!</v>
      </c>
      <c r="S25" s="41" t="e">
        <f>body!$I$15*POWER(body!$H$15,P25*60+Q25)</f>
        <v>#VALUE!</v>
      </c>
      <c r="T25" s="48" t="e">
        <f t="shared" si="5"/>
        <v>#VALUE!</v>
      </c>
      <c r="U25" s="49" t="e">
        <f t="shared" si="7"/>
        <v>#VALUE!</v>
      </c>
    </row>
    <row r="26" spans="1:21" ht="17.25" customHeight="1">
      <c r="A26" s="35"/>
      <c r="B26" s="53"/>
      <c r="C26" s="54"/>
      <c r="D26" s="55"/>
      <c r="E26" s="39" t="s">
        <v>38</v>
      </c>
      <c r="F26" s="40" t="e">
        <f t="shared" si="0"/>
        <v>#VALUE!</v>
      </c>
      <c r="G26" s="41" t="e">
        <f>body!$C$15*POWER(body!$B$15,E26)</f>
        <v>#VALUE!</v>
      </c>
      <c r="H26" s="42" t="s">
        <v>38</v>
      </c>
      <c r="I26" s="41" t="e">
        <f>body!$E$15*POWER(body!$D$15,H26)</f>
        <v>#VALUE!</v>
      </c>
      <c r="J26" s="39" t="s">
        <v>38</v>
      </c>
      <c r="K26" s="41" t="e">
        <f>body!$G$15*POWER(body!$F$15,J26)</f>
        <v>#VALUE!</v>
      </c>
      <c r="L26" s="126"/>
      <c r="M26" s="127" t="s">
        <v>38</v>
      </c>
      <c r="N26" s="45" t="e">
        <f t="shared" si="1"/>
        <v>#VALUE!</v>
      </c>
      <c r="O26" s="45" t="e">
        <f t="shared" si="2"/>
        <v>#VALUE!</v>
      </c>
      <c r="P26" s="128" t="e">
        <f t="shared" si="3"/>
        <v>#VALUE!</v>
      </c>
      <c r="Q26" s="45" t="e">
        <f t="shared" si="4"/>
        <v>#VALUE!</v>
      </c>
      <c r="R26" s="41" t="e">
        <f>body!$I$15*POWER(body!$H$15,L26*60+M26)</f>
        <v>#VALUE!</v>
      </c>
      <c r="S26" s="41" t="e">
        <f>body!$I$15*POWER(body!$H$15,P26*60+Q26)</f>
        <v>#VALUE!</v>
      </c>
      <c r="T26" s="48" t="e">
        <f t="shared" si="5"/>
        <v>#VALUE!</v>
      </c>
      <c r="U26" s="49" t="e">
        <f t="shared" si="7"/>
        <v>#VALUE!</v>
      </c>
    </row>
    <row r="27" spans="1:21" ht="17.25" customHeight="1">
      <c r="A27" s="35"/>
      <c r="B27" s="53"/>
      <c r="C27" s="54"/>
      <c r="D27" s="55"/>
      <c r="E27" s="39" t="s">
        <v>38</v>
      </c>
      <c r="F27" s="40" t="e">
        <f t="shared" si="0"/>
        <v>#VALUE!</v>
      </c>
      <c r="G27" s="41" t="e">
        <f>body!$C$15*POWER(body!$B$15,E27)</f>
        <v>#VALUE!</v>
      </c>
      <c r="H27" s="42" t="s">
        <v>38</v>
      </c>
      <c r="I27" s="41" t="e">
        <f>body!$E$15*POWER(body!$D$15,H27)</f>
        <v>#VALUE!</v>
      </c>
      <c r="J27" s="39" t="s">
        <v>38</v>
      </c>
      <c r="K27" s="41" t="e">
        <f>body!$G$15*POWER(body!$F$15,J27)</f>
        <v>#VALUE!</v>
      </c>
      <c r="L27" s="126"/>
      <c r="M27" s="127" t="s">
        <v>38</v>
      </c>
      <c r="N27" s="45" t="e">
        <f t="shared" si="1"/>
        <v>#VALUE!</v>
      </c>
      <c r="O27" s="45" t="e">
        <f t="shared" si="2"/>
        <v>#VALUE!</v>
      </c>
      <c r="P27" s="128" t="e">
        <f t="shared" si="3"/>
        <v>#VALUE!</v>
      </c>
      <c r="Q27" s="45" t="e">
        <f t="shared" si="4"/>
        <v>#VALUE!</v>
      </c>
      <c r="R27" s="41" t="e">
        <f>body!$I$15*POWER(body!$H$15,L27*60+M27)</f>
        <v>#VALUE!</v>
      </c>
      <c r="S27" s="41" t="e">
        <f>body!$I$15*POWER(body!$H$15,P27*60+Q27)</f>
        <v>#VALUE!</v>
      </c>
      <c r="T27" s="48" t="e">
        <f t="shared" si="5"/>
        <v>#VALUE!</v>
      </c>
      <c r="U27" s="49" t="e">
        <f t="shared" si="7"/>
        <v>#VALUE!</v>
      </c>
    </row>
    <row r="28" spans="1:21" ht="17.25" customHeight="1">
      <c r="A28" s="35"/>
      <c r="B28" s="53"/>
      <c r="C28" s="54"/>
      <c r="D28" s="55"/>
      <c r="E28" s="39" t="s">
        <v>38</v>
      </c>
      <c r="F28" s="40" t="e">
        <f t="shared" si="0"/>
        <v>#VALUE!</v>
      </c>
      <c r="G28" s="41" t="e">
        <f>body!$C$15*POWER(body!$B$15,E28)</f>
        <v>#VALUE!</v>
      </c>
      <c r="H28" s="42" t="s">
        <v>38</v>
      </c>
      <c r="I28" s="41" t="e">
        <f>body!$E$15*POWER(body!$D$15,H28)</f>
        <v>#VALUE!</v>
      </c>
      <c r="J28" s="39" t="s">
        <v>38</v>
      </c>
      <c r="K28" s="41" t="e">
        <f>body!$G$15*POWER(body!$F$15,J28)</f>
        <v>#VALUE!</v>
      </c>
      <c r="L28" s="126"/>
      <c r="M28" s="127" t="s">
        <v>38</v>
      </c>
      <c r="N28" s="45" t="e">
        <f t="shared" si="1"/>
        <v>#VALUE!</v>
      </c>
      <c r="O28" s="45" t="e">
        <f t="shared" si="2"/>
        <v>#VALUE!</v>
      </c>
      <c r="P28" s="128" t="e">
        <f t="shared" si="3"/>
        <v>#VALUE!</v>
      </c>
      <c r="Q28" s="45" t="e">
        <f t="shared" si="4"/>
        <v>#VALUE!</v>
      </c>
      <c r="R28" s="41" t="e">
        <f>body!$I$15*POWER(body!$H$15,L28*60+M28)</f>
        <v>#VALUE!</v>
      </c>
      <c r="S28" s="41" t="e">
        <f>body!$I$15*POWER(body!$H$15,P28*60+Q28)</f>
        <v>#VALUE!</v>
      </c>
      <c r="T28" s="48" t="e">
        <f t="shared" si="5"/>
        <v>#VALUE!</v>
      </c>
      <c r="U28" s="49" t="e">
        <f t="shared" si="7"/>
        <v>#VALUE!</v>
      </c>
    </row>
    <row r="29" spans="1:21" ht="17.25" customHeight="1">
      <c r="A29" s="35"/>
      <c r="B29" s="53"/>
      <c r="C29" s="54"/>
      <c r="D29" s="55"/>
      <c r="E29" s="39" t="s">
        <v>38</v>
      </c>
      <c r="F29" s="40" t="e">
        <f t="shared" si="0"/>
        <v>#VALUE!</v>
      </c>
      <c r="G29" s="41" t="e">
        <f>body!$C$15*POWER(body!$B$15,E29)</f>
        <v>#VALUE!</v>
      </c>
      <c r="H29" s="42" t="s">
        <v>38</v>
      </c>
      <c r="I29" s="41" t="e">
        <f>body!$E$15*POWER(body!$D$15,H29)</f>
        <v>#VALUE!</v>
      </c>
      <c r="J29" s="39" t="s">
        <v>38</v>
      </c>
      <c r="K29" s="41" t="e">
        <f>body!$G$15*POWER(body!$F$15,J29)</f>
        <v>#VALUE!</v>
      </c>
      <c r="L29" s="126"/>
      <c r="M29" s="127" t="s">
        <v>38</v>
      </c>
      <c r="N29" s="45" t="e">
        <f t="shared" si="1"/>
        <v>#VALUE!</v>
      </c>
      <c r="O29" s="45" t="e">
        <f t="shared" si="2"/>
        <v>#VALUE!</v>
      </c>
      <c r="P29" s="128" t="e">
        <f t="shared" si="3"/>
        <v>#VALUE!</v>
      </c>
      <c r="Q29" s="45" t="e">
        <f t="shared" si="4"/>
        <v>#VALUE!</v>
      </c>
      <c r="R29" s="41" t="e">
        <f>body!$I$15*POWER(body!$H$15,L29*60+M29)</f>
        <v>#VALUE!</v>
      </c>
      <c r="S29" s="41" t="e">
        <f>body!$I$15*POWER(body!$H$15,P29*60+Q29)</f>
        <v>#VALUE!</v>
      </c>
      <c r="T29" s="48" t="e">
        <f t="shared" si="5"/>
        <v>#VALUE!</v>
      </c>
      <c r="U29" s="49" t="e">
        <f t="shared" si="7"/>
        <v>#VALUE!</v>
      </c>
    </row>
    <row r="30" spans="1:21" ht="17.25" customHeight="1">
      <c r="A30" s="35"/>
      <c r="B30" s="53"/>
      <c r="C30" s="54"/>
      <c r="D30" s="55"/>
      <c r="E30" s="39" t="s">
        <v>38</v>
      </c>
      <c r="F30" s="40" t="e">
        <f t="shared" si="0"/>
        <v>#VALUE!</v>
      </c>
      <c r="G30" s="41" t="e">
        <f>body!$C$15*POWER(body!$B$15,E30)</f>
        <v>#VALUE!</v>
      </c>
      <c r="H30" s="42" t="s">
        <v>38</v>
      </c>
      <c r="I30" s="41" t="e">
        <f>body!$E$15*POWER(body!$D$15,H30)</f>
        <v>#VALUE!</v>
      </c>
      <c r="J30" s="39" t="s">
        <v>38</v>
      </c>
      <c r="K30" s="41" t="e">
        <f>body!$G$15*POWER(body!$F$15,J30)</f>
        <v>#VALUE!</v>
      </c>
      <c r="L30" s="126"/>
      <c r="M30" s="127" t="s">
        <v>38</v>
      </c>
      <c r="N30" s="45" t="e">
        <f t="shared" si="1"/>
        <v>#VALUE!</v>
      </c>
      <c r="O30" s="45" t="e">
        <f t="shared" si="2"/>
        <v>#VALUE!</v>
      </c>
      <c r="P30" s="128" t="e">
        <f t="shared" si="3"/>
        <v>#VALUE!</v>
      </c>
      <c r="Q30" s="45" t="e">
        <f t="shared" si="4"/>
        <v>#VALUE!</v>
      </c>
      <c r="R30" s="41" t="e">
        <f>body!$I$15*POWER(body!$H$15,L30*60+M30)</f>
        <v>#VALUE!</v>
      </c>
      <c r="S30" s="41" t="e">
        <f>body!$I$15*POWER(body!$H$15,P30*60+Q30)</f>
        <v>#VALUE!</v>
      </c>
      <c r="T30" s="48" t="e">
        <f t="shared" si="5"/>
        <v>#VALUE!</v>
      </c>
      <c r="U30" s="49" t="e">
        <f t="shared" si="7"/>
        <v>#VALUE!</v>
      </c>
    </row>
    <row r="31" spans="1:21" ht="17.25" customHeight="1">
      <c r="A31" s="35"/>
      <c r="B31" s="53"/>
      <c r="C31" s="54"/>
      <c r="D31" s="55"/>
      <c r="E31" s="39" t="s">
        <v>38</v>
      </c>
      <c r="F31" s="40" t="e">
        <f t="shared" si="0"/>
        <v>#VALUE!</v>
      </c>
      <c r="G31" s="41" t="e">
        <f>body!$C$15*POWER(body!$B$15,E31)</f>
        <v>#VALUE!</v>
      </c>
      <c r="H31" s="42" t="s">
        <v>38</v>
      </c>
      <c r="I31" s="41" t="e">
        <f>body!$E$15*POWER(body!$D$15,H31)</f>
        <v>#VALUE!</v>
      </c>
      <c r="J31" s="39" t="s">
        <v>38</v>
      </c>
      <c r="K31" s="41" t="e">
        <f>body!$G$15*POWER(body!$F$15,J31)</f>
        <v>#VALUE!</v>
      </c>
      <c r="L31" s="126"/>
      <c r="M31" s="127" t="s">
        <v>38</v>
      </c>
      <c r="N31" s="45" t="e">
        <f t="shared" si="1"/>
        <v>#VALUE!</v>
      </c>
      <c r="O31" s="45" t="e">
        <f t="shared" si="2"/>
        <v>#VALUE!</v>
      </c>
      <c r="P31" s="128" t="e">
        <f t="shared" si="3"/>
        <v>#VALUE!</v>
      </c>
      <c r="Q31" s="45" t="e">
        <f t="shared" si="4"/>
        <v>#VALUE!</v>
      </c>
      <c r="R31" s="41" t="e">
        <f>body!$I$15*POWER(body!$H$15,L31*60+M31)</f>
        <v>#VALUE!</v>
      </c>
      <c r="S31" s="41" t="e">
        <f>body!$I$15*POWER(body!$H$15,P31*60+Q31)</f>
        <v>#VALUE!</v>
      </c>
      <c r="T31" s="48" t="e">
        <f t="shared" si="5"/>
        <v>#VALUE!</v>
      </c>
      <c r="U31" s="49" t="e">
        <f t="shared" si="7"/>
        <v>#VALUE!</v>
      </c>
    </row>
    <row r="32" spans="1:21" ht="17.25" customHeight="1">
      <c r="A32" s="35"/>
      <c r="B32" s="53"/>
      <c r="C32" s="54"/>
      <c r="D32" s="55"/>
      <c r="E32" s="39" t="s">
        <v>38</v>
      </c>
      <c r="F32" s="40" t="e">
        <f t="shared" si="0"/>
        <v>#VALUE!</v>
      </c>
      <c r="G32" s="41" t="e">
        <f>body!$C$15*POWER(body!$B$15,E32)</f>
        <v>#VALUE!</v>
      </c>
      <c r="H32" s="42" t="s">
        <v>38</v>
      </c>
      <c r="I32" s="41" t="e">
        <f>body!$E$15*POWER(body!$D$15,H32)</f>
        <v>#VALUE!</v>
      </c>
      <c r="J32" s="39" t="s">
        <v>38</v>
      </c>
      <c r="K32" s="41" t="e">
        <f>body!$G$15*POWER(body!$F$15,J32)</f>
        <v>#VALUE!</v>
      </c>
      <c r="L32" s="126"/>
      <c r="M32" s="127" t="s">
        <v>38</v>
      </c>
      <c r="N32" s="45" t="e">
        <f t="shared" si="1"/>
        <v>#VALUE!</v>
      </c>
      <c r="O32" s="45" t="e">
        <f t="shared" si="2"/>
        <v>#VALUE!</v>
      </c>
      <c r="P32" s="128" t="e">
        <f t="shared" si="3"/>
        <v>#VALUE!</v>
      </c>
      <c r="Q32" s="45" t="e">
        <f t="shared" si="4"/>
        <v>#VALUE!</v>
      </c>
      <c r="R32" s="41" t="e">
        <f>body!$I$15*POWER(body!$H$15,L32*60+M32)</f>
        <v>#VALUE!</v>
      </c>
      <c r="S32" s="41" t="e">
        <f>body!$I$15*POWER(body!$H$15,P32*60+Q32)</f>
        <v>#VALUE!</v>
      </c>
      <c r="T32" s="48" t="e">
        <f t="shared" si="5"/>
        <v>#VALUE!</v>
      </c>
      <c r="U32" s="49" t="e">
        <f t="shared" si="7"/>
        <v>#VALUE!</v>
      </c>
    </row>
    <row r="33" spans="1:159" ht="17.25" customHeight="1">
      <c r="A33" s="35"/>
      <c r="B33" s="53"/>
      <c r="C33" s="54"/>
      <c r="D33" s="55"/>
      <c r="E33" s="39" t="s">
        <v>38</v>
      </c>
      <c r="F33" s="40" t="e">
        <f t="shared" si="0"/>
        <v>#VALUE!</v>
      </c>
      <c r="G33" s="41" t="e">
        <f>body!$C$15*POWER(body!$B$15,E33)</f>
        <v>#VALUE!</v>
      </c>
      <c r="H33" s="42" t="s">
        <v>38</v>
      </c>
      <c r="I33" s="41" t="e">
        <f>body!$E$15*POWER(body!$D$15,H33)</f>
        <v>#VALUE!</v>
      </c>
      <c r="J33" s="39" t="s">
        <v>38</v>
      </c>
      <c r="K33" s="41" t="e">
        <f>body!$G$15*POWER(body!$F$15,J33)</f>
        <v>#VALUE!</v>
      </c>
      <c r="L33" s="126"/>
      <c r="M33" s="127" t="s">
        <v>38</v>
      </c>
      <c r="N33" s="45" t="e">
        <f t="shared" si="1"/>
        <v>#VALUE!</v>
      </c>
      <c r="O33" s="45" t="e">
        <f t="shared" si="2"/>
        <v>#VALUE!</v>
      </c>
      <c r="P33" s="128" t="e">
        <f t="shared" si="3"/>
        <v>#VALUE!</v>
      </c>
      <c r="Q33" s="45" t="e">
        <f t="shared" si="4"/>
        <v>#VALUE!</v>
      </c>
      <c r="R33" s="41" t="e">
        <f>body!$I$15*POWER(body!$H$15,L33*60+M33)</f>
        <v>#VALUE!</v>
      </c>
      <c r="S33" s="41" t="e">
        <f>body!$I$15*POWER(body!$H$15,P33*60+Q33)</f>
        <v>#VALUE!</v>
      </c>
      <c r="T33" s="48" t="e">
        <f t="shared" si="5"/>
        <v>#VALUE!</v>
      </c>
      <c r="U33" s="49" t="e">
        <f t="shared" si="7"/>
        <v>#VALUE!</v>
      </c>
    </row>
    <row r="34" spans="1:159" ht="17.25" customHeight="1">
      <c r="A34" s="35"/>
      <c r="B34" s="53"/>
      <c r="C34" s="54"/>
      <c r="D34" s="55"/>
      <c r="E34" s="39" t="s">
        <v>38</v>
      </c>
      <c r="F34" s="40" t="e">
        <f t="shared" si="0"/>
        <v>#VALUE!</v>
      </c>
      <c r="G34" s="41" t="e">
        <f>body!$C$15*POWER(body!$B$15,E34)</f>
        <v>#VALUE!</v>
      </c>
      <c r="H34" s="42" t="s">
        <v>38</v>
      </c>
      <c r="I34" s="41" t="e">
        <f>body!$E$15*POWER(body!$D$15,H34)</f>
        <v>#VALUE!</v>
      </c>
      <c r="J34" s="39" t="s">
        <v>38</v>
      </c>
      <c r="K34" s="41" t="e">
        <f>body!$G$15*POWER(body!$F$15,J34)</f>
        <v>#VALUE!</v>
      </c>
      <c r="L34" s="126"/>
      <c r="M34" s="127" t="s">
        <v>38</v>
      </c>
      <c r="N34" s="45" t="e">
        <f t="shared" si="1"/>
        <v>#VALUE!</v>
      </c>
      <c r="O34" s="45" t="e">
        <f t="shared" si="2"/>
        <v>#VALUE!</v>
      </c>
      <c r="P34" s="128" t="e">
        <f t="shared" si="3"/>
        <v>#VALUE!</v>
      </c>
      <c r="Q34" s="45" t="e">
        <f t="shared" si="4"/>
        <v>#VALUE!</v>
      </c>
      <c r="R34" s="41" t="e">
        <f>body!$I$15*POWER(body!$H$15,L34*60+M34)</f>
        <v>#VALUE!</v>
      </c>
      <c r="S34" s="41" t="e">
        <f>body!$I$15*POWER(body!$H$15,P34*60+Q34)</f>
        <v>#VALUE!</v>
      </c>
      <c r="T34" s="48" t="e">
        <f t="shared" si="5"/>
        <v>#VALUE!</v>
      </c>
      <c r="U34" s="49" t="e">
        <f t="shared" si="7"/>
        <v>#VALUE!</v>
      </c>
    </row>
    <row r="35" spans="1:159" ht="21.2" customHeight="1">
      <c r="A35" s="59"/>
      <c r="B35" s="60"/>
      <c r="C35" s="61"/>
      <c r="D35" s="62"/>
      <c r="E35" s="39" t="s">
        <v>38</v>
      </c>
      <c r="F35" s="40" t="e">
        <f t="shared" si="0"/>
        <v>#VALUE!</v>
      </c>
      <c r="G35" s="41" t="e">
        <f>body!$C$15*POWER(body!$B$15,E35)</f>
        <v>#VALUE!</v>
      </c>
      <c r="H35" s="42" t="s">
        <v>38</v>
      </c>
      <c r="I35" s="41" t="e">
        <f>body!$E$15*POWER(body!$D$15,H35)</f>
        <v>#VALUE!</v>
      </c>
      <c r="J35" s="39" t="s">
        <v>38</v>
      </c>
      <c r="K35" s="41" t="e">
        <f>body!$G$15*POWER(body!$F$15,J35)</f>
        <v>#VALUE!</v>
      </c>
      <c r="L35" s="126"/>
      <c r="M35" s="127" t="s">
        <v>38</v>
      </c>
      <c r="N35" s="45" t="e">
        <f t="shared" si="1"/>
        <v>#VALUE!</v>
      </c>
      <c r="O35" s="45" t="e">
        <f t="shared" si="2"/>
        <v>#VALUE!</v>
      </c>
      <c r="P35" s="128" t="e">
        <f t="shared" si="3"/>
        <v>#VALUE!</v>
      </c>
      <c r="Q35" s="45" t="e">
        <f t="shared" si="4"/>
        <v>#VALUE!</v>
      </c>
      <c r="R35" s="41" t="e">
        <f>body!$I$15*POWER(body!$H$15,L35*60+M35)</f>
        <v>#VALUE!</v>
      </c>
      <c r="S35" s="41" t="e">
        <f>body!$I$15*POWER(body!$H$15,P35*60+Q35)</f>
        <v>#VALUE!</v>
      </c>
      <c r="T35" s="48" t="e">
        <f t="shared" si="5"/>
        <v>#VALUE!</v>
      </c>
      <c r="U35" s="49" t="e">
        <f t="shared" si="7"/>
        <v>#VALUE!</v>
      </c>
    </row>
    <row r="36" spans="1:159" s="34" customFormat="1" ht="21.2" customHeight="1">
      <c r="A36" s="65"/>
      <c r="B36" s="66"/>
      <c r="C36" s="66"/>
      <c r="D36" s="67"/>
      <c r="E36" s="68"/>
      <c r="F36" s="68"/>
      <c r="G36" s="66"/>
      <c r="H36" s="66"/>
      <c r="I36" s="66"/>
      <c r="J36" s="68"/>
      <c r="K36" s="66"/>
      <c r="L36" s="66"/>
      <c r="M36" s="69"/>
      <c r="N36" s="69"/>
      <c r="O36" s="69"/>
      <c r="P36" s="69"/>
      <c r="Q36" s="69"/>
      <c r="R36" s="69"/>
      <c r="S36" s="66"/>
      <c r="T36" s="66"/>
      <c r="U36" s="70"/>
    </row>
    <row r="37" spans="1:159" ht="21.2" customHeight="1">
      <c r="A37" s="129" t="s">
        <v>46</v>
      </c>
      <c r="B37" s="71"/>
      <c r="C37" s="71"/>
      <c r="D37" s="72"/>
      <c r="E37" s="73"/>
      <c r="F37" s="73"/>
      <c r="G37" s="71" t="e">
        <f>SUM(G4:G16)</f>
        <v>#VALUE!</v>
      </c>
      <c r="H37" s="71"/>
      <c r="I37" s="71" t="e">
        <f>SUM(I4:I16)</f>
        <v>#VALUE!</v>
      </c>
      <c r="J37" s="73"/>
      <c r="K37" s="71" t="e">
        <f>SUM(K4:K16)</f>
        <v>#VALUE!</v>
      </c>
      <c r="L37" s="71"/>
      <c r="M37" s="74"/>
      <c r="N37" s="74"/>
      <c r="O37" s="74"/>
      <c r="P37" s="74"/>
      <c r="Q37" s="74"/>
      <c r="R37" s="74"/>
      <c r="S37" s="71" t="e">
        <f>SUM(S4:S16)</f>
        <v>#VALUE!</v>
      </c>
      <c r="T37" s="71"/>
      <c r="U37" s="75"/>
    </row>
    <row r="38" spans="1:159" ht="21.2" customHeight="1">
      <c r="A38" s="129" t="s">
        <v>47</v>
      </c>
      <c r="B38" s="71"/>
      <c r="C38" s="71"/>
      <c r="D38" s="72"/>
      <c r="E38" s="73"/>
      <c r="F38" s="73"/>
      <c r="G38" s="71" t="e">
        <f>AVERAGE(G4:G16)</f>
        <v>#VALUE!</v>
      </c>
      <c r="H38" s="71"/>
      <c r="I38" s="71" t="e">
        <f>AVERAGE(I4:I16)</f>
        <v>#VALUE!</v>
      </c>
      <c r="J38" s="73"/>
      <c r="K38" s="71" t="e">
        <f>AVERAGE(K4:K16)</f>
        <v>#VALUE!</v>
      </c>
      <c r="L38" s="71"/>
      <c r="M38" s="74"/>
      <c r="N38" s="74"/>
      <c r="O38" s="74"/>
      <c r="P38" s="74"/>
      <c r="Q38" s="74"/>
      <c r="R38" s="74"/>
      <c r="S38" s="71" t="e">
        <f>AVERAGE(S4:S16)</f>
        <v>#VALUE!</v>
      </c>
      <c r="T38" s="71"/>
      <c r="U38" s="75"/>
    </row>
    <row r="39" spans="1:159" ht="17.25" customHeight="1">
      <c r="B39" s="11"/>
      <c r="C39" s="21"/>
      <c r="D39" s="11"/>
      <c r="E39" s="76"/>
      <c r="F39" s="76"/>
      <c r="G39" s="77"/>
      <c r="H39" s="77"/>
      <c r="I39" s="77"/>
      <c r="J39" s="76"/>
      <c r="K39" s="77"/>
      <c r="L39" s="77"/>
      <c r="M39" s="20"/>
      <c r="N39" s="20"/>
      <c r="O39" s="20"/>
      <c r="P39" s="20"/>
      <c r="Q39" s="20"/>
      <c r="R39" s="77"/>
      <c r="S39" s="77"/>
      <c r="T39" s="77"/>
      <c r="U39" s="77"/>
    </row>
    <row r="40" spans="1:159" ht="17.25" customHeight="1">
      <c r="B40" s="11"/>
      <c r="C40" s="21"/>
      <c r="D40" s="11"/>
      <c r="E40" s="76"/>
      <c r="F40" s="76"/>
      <c r="G40" s="77"/>
      <c r="H40" s="77"/>
      <c r="I40" s="77"/>
      <c r="J40" s="76"/>
      <c r="K40" s="77"/>
      <c r="L40" s="77"/>
      <c r="M40" s="20"/>
      <c r="N40" s="20"/>
      <c r="O40" s="20"/>
      <c r="P40" s="20"/>
      <c r="Q40" s="20"/>
      <c r="R40" s="77"/>
      <c r="S40" s="77"/>
      <c r="T40" s="77"/>
      <c r="U40" s="77"/>
    </row>
    <row r="41" spans="1:159" ht="17.25" customHeight="1">
      <c r="B41" s="11"/>
      <c r="C41" s="21"/>
      <c r="D41" s="11"/>
      <c r="E41" s="76"/>
      <c r="F41" s="76"/>
      <c r="G41" s="77"/>
      <c r="H41" s="77"/>
      <c r="I41" s="77"/>
      <c r="J41" s="76"/>
      <c r="K41" s="77"/>
      <c r="L41" s="77"/>
      <c r="M41" s="20"/>
      <c r="N41" s="20"/>
      <c r="O41" s="20"/>
      <c r="P41" s="20"/>
      <c r="Q41" s="20"/>
      <c r="R41" s="21"/>
      <c r="T41" s="77"/>
      <c r="U41" s="77"/>
    </row>
    <row r="42" spans="1:159" ht="17.25" customHeight="1">
      <c r="M42" s="20"/>
      <c r="N42" s="20"/>
      <c r="O42" s="20"/>
      <c r="P42" s="20"/>
      <c r="Q42" s="20"/>
      <c r="R42" s="21"/>
    </row>
    <row r="43" spans="1:159" ht="17.25" customHeight="1">
      <c r="M43" s="20"/>
      <c r="N43" s="20"/>
      <c r="O43" s="20"/>
      <c r="P43" s="20"/>
      <c r="Q43" s="20"/>
      <c r="R43" s="21"/>
    </row>
    <row r="44" spans="1:159" ht="17.25" customHeight="1">
      <c r="M44" s="20"/>
      <c r="N44" s="20"/>
      <c r="O44" s="20"/>
      <c r="P44" s="20"/>
      <c r="Q44" s="20"/>
      <c r="R44" s="21"/>
    </row>
    <row r="45" spans="1:159" ht="17.25" customHeight="1">
      <c r="B45" s="78" t="s">
        <v>48</v>
      </c>
      <c r="C45" s="79"/>
      <c r="D45" s="78"/>
      <c r="E45" s="76"/>
      <c r="F45" s="76"/>
      <c r="G45" s="77"/>
      <c r="H45" s="77"/>
      <c r="I45" s="77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/>
      <c r="V45" s="80"/>
    </row>
    <row r="46" spans="1:159" ht="17.25" customHeight="1">
      <c r="M46" s="16"/>
      <c r="N46" s="16"/>
      <c r="O46" s="16"/>
      <c r="P46" s="16"/>
      <c r="Q46" s="16"/>
      <c r="R46" s="14"/>
      <c r="S46" s="14"/>
      <c r="T46" s="34"/>
    </row>
    <row r="47" spans="1:159" s="93" customFormat="1" ht="22.5" customHeight="1">
      <c r="A47" s="81"/>
      <c r="B47" s="82"/>
      <c r="C47" s="83"/>
      <c r="D47" s="84" t="s">
        <v>33</v>
      </c>
      <c r="E47" s="85" t="s">
        <v>49</v>
      </c>
      <c r="F47" s="85"/>
      <c r="G47" s="86" t="s">
        <v>50</v>
      </c>
      <c r="H47" s="87" t="s">
        <v>51</v>
      </c>
      <c r="I47" s="86" t="s">
        <v>50</v>
      </c>
      <c r="J47" s="87" t="s">
        <v>52</v>
      </c>
      <c r="K47" s="86" t="s">
        <v>50</v>
      </c>
      <c r="L47" s="85" t="s">
        <v>53</v>
      </c>
      <c r="M47" s="88"/>
      <c r="N47" s="88"/>
      <c r="O47" s="88"/>
      <c r="P47" s="88"/>
      <c r="Q47" s="88"/>
      <c r="R47" s="86" t="s">
        <v>50</v>
      </c>
      <c r="S47" s="86"/>
      <c r="T47" s="89" t="s">
        <v>36</v>
      </c>
      <c r="U47" s="90" t="s">
        <v>37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1:159" s="104" customFormat="1" ht="16.5" customHeight="1">
      <c r="A48" s="94"/>
      <c r="B48" s="95"/>
      <c r="C48" s="95"/>
      <c r="D48" s="96"/>
      <c r="E48" s="97"/>
      <c r="F48" s="97"/>
      <c r="G48" s="96"/>
      <c r="H48" s="98"/>
      <c r="I48" s="96"/>
      <c r="J48" s="99"/>
      <c r="K48" s="96"/>
      <c r="L48" s="100"/>
      <c r="M48" s="98"/>
      <c r="N48" s="98"/>
      <c r="O48" s="98"/>
      <c r="P48" s="98"/>
      <c r="Q48" s="98"/>
      <c r="R48" s="96"/>
      <c r="S48" s="96"/>
      <c r="T48" s="101">
        <f>G48+I48+K48+R48</f>
        <v>0</v>
      </c>
      <c r="U48" s="102"/>
      <c r="V48" s="10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</row>
    <row r="49" spans="2:159" ht="17.25" customHeight="1">
      <c r="B49" s="105"/>
      <c r="C49" s="95"/>
      <c r="D49" s="96"/>
      <c r="E49" s="97"/>
      <c r="F49" s="97"/>
      <c r="G49" s="96"/>
      <c r="H49" s="106"/>
      <c r="I49" s="96"/>
      <c r="J49" s="99"/>
      <c r="K49" s="96"/>
      <c r="L49" s="107"/>
      <c r="M49" s="98"/>
      <c r="N49" s="98"/>
      <c r="O49" s="98"/>
      <c r="P49" s="98"/>
      <c r="Q49" s="98"/>
      <c r="R49" s="96"/>
      <c r="S49" s="96"/>
      <c r="T49" s="101"/>
      <c r="U49" s="108"/>
      <c r="V49" s="10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</row>
    <row r="50" spans="2:159" ht="17.25" customHeight="1">
      <c r="B50" s="109"/>
      <c r="C50" s="110"/>
      <c r="D50" s="111"/>
      <c r="E50" s="112"/>
      <c r="F50" s="112"/>
      <c r="G50" s="111"/>
      <c r="H50" s="113"/>
      <c r="I50" s="111"/>
      <c r="J50" s="114"/>
      <c r="K50" s="111"/>
      <c r="L50" s="115"/>
      <c r="M50" s="113"/>
      <c r="N50" s="113"/>
      <c r="O50" s="113"/>
      <c r="P50" s="113"/>
      <c r="Q50" s="113"/>
      <c r="R50" s="111"/>
      <c r="S50" s="96"/>
      <c r="T50" s="101"/>
      <c r="U50" s="116"/>
    </row>
    <row r="51" spans="2:159" ht="17.25" customHeight="1">
      <c r="B51" s="109"/>
      <c r="C51" s="110"/>
      <c r="D51" s="111"/>
      <c r="E51" s="112"/>
      <c r="F51" s="112"/>
      <c r="G51" s="111"/>
      <c r="H51" s="113"/>
      <c r="I51" s="111"/>
      <c r="J51" s="114"/>
      <c r="K51" s="111"/>
      <c r="L51" s="115"/>
      <c r="M51" s="113"/>
      <c r="N51" s="113"/>
      <c r="O51" s="113"/>
      <c r="P51" s="113"/>
      <c r="Q51" s="113"/>
      <c r="R51" s="111"/>
      <c r="S51" s="96"/>
      <c r="T51" s="101"/>
      <c r="U51" s="116"/>
    </row>
    <row r="52" spans="2:159" ht="17.25" customHeight="1">
      <c r="B52" s="109"/>
      <c r="C52" s="110"/>
      <c r="D52" s="111"/>
      <c r="E52" s="112"/>
      <c r="F52" s="112"/>
      <c r="G52" s="111"/>
      <c r="H52" s="113"/>
      <c r="I52" s="111"/>
      <c r="J52" s="114"/>
      <c r="K52" s="111"/>
      <c r="L52" s="115"/>
      <c r="M52" s="113"/>
      <c r="N52" s="113"/>
      <c r="O52" s="113"/>
      <c r="P52" s="113"/>
      <c r="Q52" s="113"/>
      <c r="R52" s="111"/>
      <c r="S52" s="111"/>
      <c r="T52" s="117"/>
      <c r="U52" s="116"/>
    </row>
    <row r="53" spans="2:159" ht="17.25" customHeight="1">
      <c r="B53" s="109"/>
      <c r="C53" s="110"/>
      <c r="D53" s="111"/>
      <c r="E53" s="112"/>
      <c r="F53" s="112"/>
      <c r="G53" s="111"/>
      <c r="H53" s="113"/>
      <c r="I53" s="111"/>
      <c r="J53" s="114"/>
      <c r="K53" s="111"/>
      <c r="L53" s="115"/>
      <c r="M53" s="113"/>
      <c r="N53" s="113"/>
      <c r="O53" s="113"/>
      <c r="P53" s="113"/>
      <c r="Q53" s="113"/>
      <c r="R53" s="111"/>
      <c r="S53" s="111"/>
      <c r="T53" s="117"/>
      <c r="U53" s="116"/>
    </row>
    <row r="54" spans="2:159" ht="17.25" customHeight="1">
      <c r="B54" s="109"/>
      <c r="C54" s="110"/>
      <c r="D54" s="111"/>
      <c r="E54" s="112"/>
      <c r="F54" s="112"/>
      <c r="G54" s="111"/>
      <c r="H54" s="113"/>
      <c r="I54" s="111"/>
      <c r="J54" s="114"/>
      <c r="K54" s="111"/>
      <c r="L54" s="115"/>
      <c r="M54" s="113"/>
      <c r="N54" s="113"/>
      <c r="O54" s="113"/>
      <c r="P54" s="113"/>
      <c r="Q54" s="113"/>
      <c r="R54" s="111"/>
      <c r="S54" s="111"/>
      <c r="T54" s="117"/>
      <c r="U54" s="116"/>
    </row>
    <row r="55" spans="2:159" ht="17.25" customHeight="1">
      <c r="B55" s="109"/>
      <c r="C55" s="110"/>
      <c r="D55" s="111"/>
      <c r="E55" s="112"/>
      <c r="F55" s="112"/>
      <c r="G55" s="111"/>
      <c r="H55" s="113"/>
      <c r="I55" s="111"/>
      <c r="J55" s="114"/>
      <c r="K55" s="111"/>
      <c r="L55" s="115"/>
      <c r="M55" s="113"/>
      <c r="N55" s="113"/>
      <c r="O55" s="113"/>
      <c r="P55" s="113"/>
      <c r="Q55" s="113"/>
      <c r="R55" s="111"/>
      <c r="S55" s="111"/>
      <c r="T55" s="117"/>
      <c r="U55" s="116"/>
    </row>
    <row r="56" spans="2:159" ht="17.25" customHeight="1">
      <c r="B56" s="109"/>
      <c r="C56" s="110"/>
      <c r="D56" s="111"/>
      <c r="E56" s="112"/>
      <c r="F56" s="112"/>
      <c r="G56" s="117"/>
      <c r="H56" s="113"/>
      <c r="I56" s="117"/>
      <c r="J56" s="114"/>
      <c r="K56" s="117"/>
      <c r="L56" s="110"/>
      <c r="M56" s="113"/>
      <c r="N56" s="113"/>
      <c r="O56" s="113"/>
      <c r="P56" s="113"/>
      <c r="Q56" s="113"/>
      <c r="R56" s="117"/>
      <c r="S56" s="117"/>
      <c r="T56" s="117"/>
      <c r="U56" s="116"/>
    </row>
    <row r="57" spans="2:159" ht="17.25" customHeight="1">
      <c r="B57" s="109"/>
      <c r="C57" s="110"/>
      <c r="D57" s="111"/>
      <c r="E57" s="112"/>
      <c r="F57" s="112"/>
      <c r="G57" s="117"/>
      <c r="H57" s="113"/>
      <c r="I57" s="117"/>
      <c r="J57" s="114"/>
      <c r="K57" s="117"/>
      <c r="L57" s="110"/>
      <c r="M57" s="113"/>
      <c r="N57" s="113"/>
      <c r="O57" s="113"/>
      <c r="P57" s="113"/>
      <c r="Q57" s="113"/>
      <c r="R57" s="117"/>
      <c r="S57" s="117"/>
      <c r="T57" s="117"/>
      <c r="U57" s="116"/>
    </row>
    <row r="58" spans="2:159" ht="17.25" customHeight="1">
      <c r="B58" s="109"/>
      <c r="C58" s="110"/>
      <c r="D58" s="111"/>
      <c r="E58" s="112"/>
      <c r="F58" s="112"/>
      <c r="G58" s="117"/>
      <c r="H58" s="113"/>
      <c r="I58" s="117"/>
      <c r="J58" s="114"/>
      <c r="K58" s="117"/>
      <c r="L58" s="110"/>
      <c r="M58" s="113"/>
      <c r="N58" s="113"/>
      <c r="O58" s="113"/>
      <c r="P58" s="113"/>
      <c r="Q58" s="113"/>
      <c r="R58" s="117"/>
      <c r="S58" s="117"/>
      <c r="T58" s="117"/>
      <c r="U58" s="116"/>
    </row>
    <row r="59" spans="2:159" ht="17.25" customHeight="1">
      <c r="B59" s="109"/>
      <c r="C59" s="110"/>
      <c r="D59" s="111"/>
      <c r="E59" s="112"/>
      <c r="F59" s="112"/>
      <c r="G59" s="117"/>
      <c r="H59" s="113"/>
      <c r="I59" s="117"/>
      <c r="J59" s="114"/>
      <c r="K59" s="117"/>
      <c r="L59" s="110"/>
      <c r="M59" s="113"/>
      <c r="N59" s="113"/>
      <c r="O59" s="113"/>
      <c r="P59" s="113"/>
      <c r="Q59" s="113"/>
      <c r="R59" s="117"/>
      <c r="S59" s="117"/>
      <c r="T59" s="117"/>
      <c r="U59" s="116"/>
    </row>
    <row r="60" spans="2:159" ht="17.25" customHeight="1">
      <c r="B60" s="109"/>
      <c r="C60" s="110"/>
      <c r="D60" s="111"/>
      <c r="E60" s="112"/>
      <c r="F60" s="112"/>
      <c r="G60" s="117"/>
      <c r="H60" s="113"/>
      <c r="I60" s="117"/>
      <c r="J60" s="114"/>
      <c r="K60" s="117"/>
      <c r="L60" s="110"/>
      <c r="M60" s="113"/>
      <c r="N60" s="113"/>
      <c r="O60" s="113"/>
      <c r="P60" s="113"/>
      <c r="Q60" s="113"/>
      <c r="R60" s="117"/>
      <c r="S60" s="117"/>
      <c r="T60" s="117"/>
      <c r="U60" s="116"/>
    </row>
    <row r="61" spans="2:159" ht="17.25" customHeight="1">
      <c r="B61" s="109"/>
      <c r="C61" s="110"/>
      <c r="D61" s="111"/>
      <c r="E61" s="112"/>
      <c r="F61" s="112"/>
      <c r="G61" s="117"/>
      <c r="H61" s="113"/>
      <c r="I61" s="117"/>
      <c r="J61" s="114"/>
      <c r="K61" s="117"/>
      <c r="L61" s="110"/>
      <c r="M61" s="113"/>
      <c r="N61" s="113"/>
      <c r="O61" s="113"/>
      <c r="P61" s="113"/>
      <c r="Q61" s="113"/>
      <c r="R61" s="117"/>
      <c r="S61" s="117"/>
      <c r="T61" s="117"/>
      <c r="U61" s="116"/>
    </row>
    <row r="62" spans="2:159" ht="17.25" customHeight="1">
      <c r="B62" s="109"/>
      <c r="C62" s="110"/>
      <c r="D62" s="111"/>
      <c r="E62" s="112"/>
      <c r="F62" s="112"/>
      <c r="G62" s="117"/>
      <c r="H62" s="113"/>
      <c r="I62" s="117"/>
      <c r="J62" s="114"/>
      <c r="K62" s="117"/>
      <c r="L62" s="110"/>
      <c r="M62" s="113"/>
      <c r="N62" s="113"/>
      <c r="O62" s="113"/>
      <c r="P62" s="113"/>
      <c r="Q62" s="113"/>
      <c r="R62" s="117"/>
      <c r="S62" s="117"/>
      <c r="T62" s="117"/>
      <c r="U62" s="116"/>
    </row>
    <row r="63" spans="2:159" ht="17.25" customHeight="1">
      <c r="B63" s="109"/>
      <c r="C63" s="110"/>
      <c r="D63" s="111"/>
      <c r="E63" s="112"/>
      <c r="F63" s="112"/>
      <c r="G63" s="117"/>
      <c r="H63" s="113"/>
      <c r="I63" s="117"/>
      <c r="J63" s="114"/>
      <c r="K63" s="117"/>
      <c r="L63" s="110"/>
      <c r="M63" s="113"/>
      <c r="N63" s="113"/>
      <c r="O63" s="113"/>
      <c r="P63" s="113"/>
      <c r="Q63" s="113"/>
      <c r="R63" s="117"/>
      <c r="S63" s="117"/>
      <c r="T63" s="117"/>
      <c r="U63" s="116"/>
    </row>
    <row r="64" spans="2:159" ht="17.25" customHeight="1">
      <c r="B64" s="109"/>
      <c r="C64" s="110"/>
      <c r="D64" s="111"/>
      <c r="E64" s="112"/>
      <c r="F64" s="112"/>
      <c r="G64" s="117"/>
      <c r="H64" s="113"/>
      <c r="I64" s="117"/>
      <c r="J64" s="114"/>
      <c r="K64" s="117"/>
      <c r="L64" s="110"/>
      <c r="M64" s="113"/>
      <c r="N64" s="113"/>
      <c r="O64" s="113"/>
      <c r="P64" s="113"/>
      <c r="Q64" s="113"/>
      <c r="R64" s="117"/>
      <c r="S64" s="117"/>
      <c r="T64" s="117"/>
      <c r="U64" s="116"/>
    </row>
    <row r="65" spans="2:21" ht="17.25" customHeight="1">
      <c r="B65" s="109"/>
      <c r="C65" s="110"/>
      <c r="D65" s="111"/>
      <c r="E65" s="112"/>
      <c r="F65" s="112"/>
      <c r="G65" s="117"/>
      <c r="H65" s="113"/>
      <c r="I65" s="117"/>
      <c r="J65" s="114"/>
      <c r="K65" s="117"/>
      <c r="L65" s="110"/>
      <c r="M65" s="113"/>
      <c r="N65" s="113"/>
      <c r="O65" s="113"/>
      <c r="P65" s="113"/>
      <c r="Q65" s="113"/>
      <c r="R65" s="117"/>
      <c r="S65" s="117"/>
      <c r="T65" s="117"/>
      <c r="U65" s="116"/>
    </row>
    <row r="66" spans="2:21" ht="17.25" customHeight="1">
      <c r="B66" s="109"/>
      <c r="C66" s="110"/>
      <c r="D66" s="111"/>
      <c r="E66" s="112"/>
      <c r="F66" s="112"/>
      <c r="G66" s="117"/>
      <c r="H66" s="113"/>
      <c r="I66" s="117"/>
      <c r="J66" s="114"/>
      <c r="K66" s="117"/>
      <c r="L66" s="110"/>
      <c r="M66" s="113"/>
      <c r="N66" s="113"/>
      <c r="O66" s="113"/>
      <c r="P66" s="113"/>
      <c r="Q66" s="113"/>
      <c r="R66" s="117"/>
      <c r="S66" s="117"/>
      <c r="T66" s="117"/>
      <c r="U66" s="116"/>
    </row>
    <row r="67" spans="2:21" ht="17.25" customHeight="1">
      <c r="B67" s="118"/>
      <c r="C67" s="119"/>
      <c r="D67" s="120"/>
      <c r="E67" s="121"/>
      <c r="F67" s="121"/>
      <c r="G67" s="122"/>
      <c r="H67" s="123"/>
      <c r="I67" s="122"/>
      <c r="J67" s="124"/>
      <c r="K67" s="122"/>
      <c r="L67" s="119"/>
      <c r="M67" s="123"/>
      <c r="N67" s="123"/>
      <c r="O67" s="123"/>
      <c r="P67" s="123"/>
      <c r="Q67" s="123"/>
      <c r="R67" s="122"/>
      <c r="S67" s="122"/>
      <c r="T67" s="122"/>
      <c r="U67" s="125"/>
    </row>
  </sheetData>
  <mergeCells count="3">
    <mergeCell ref="B1:M1"/>
    <mergeCell ref="L3:M3"/>
    <mergeCell ref="P3:Q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33FF"/>
  </sheetPr>
  <dimension ref="A1:FC67"/>
  <sheetViews>
    <sheetView zoomScaleNormal="100" workbookViewId="0">
      <selection activeCell="B11" sqref="B11"/>
    </sheetView>
  </sheetViews>
  <sheetFormatPr defaultRowHeight="12.75"/>
  <cols>
    <col min="1" max="1" width="6.28515625" style="14" customWidth="1"/>
    <col min="2" max="2" width="20.5703125" customWidth="1"/>
    <col min="3" max="3" width="5.28515625" style="14" customWidth="1"/>
    <col min="4" max="4" width="17.85546875" customWidth="1"/>
    <col min="5" max="6" width="8.7109375" style="15" customWidth="1"/>
    <col min="7" max="7" width="8.28515625" style="14" customWidth="1"/>
    <col min="8" max="8" width="8.7109375" style="16" customWidth="1"/>
    <col min="9" max="9" width="8.28515625" style="14" customWidth="1"/>
    <col min="10" max="10" width="8.7109375" style="15" customWidth="1"/>
    <col min="11" max="11" width="8.28515625" style="14" customWidth="1"/>
    <col min="12" max="12" width="4.7109375" style="14" customWidth="1"/>
    <col min="13" max="13" width="6.5703125" style="17" customWidth="1"/>
    <col min="14" max="15" width="8.28515625" style="18" customWidth="1"/>
    <col min="16" max="16" width="5" style="18" customWidth="1"/>
    <col min="17" max="17" width="8.28515625" style="18" customWidth="1"/>
    <col min="18" max="18" width="8.28515625" style="19" customWidth="1"/>
    <col min="19" max="19" width="8.28515625" style="21" customWidth="1"/>
    <col min="20" max="20" width="8.28515625" style="14" customWidth="1"/>
    <col min="21" max="21" width="6.28515625" style="14" customWidth="1"/>
    <col min="22" max="22" width="7" customWidth="1"/>
    <col min="23" max="30" width="11.5703125" customWidth="1"/>
    <col min="31" max="1025" width="8.7109375" customWidth="1"/>
  </cols>
  <sheetData>
    <row r="1" spans="1:25" ht="26.25" customHeight="1">
      <c r="B1" s="1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  <c r="O1" s="20"/>
      <c r="P1" s="20"/>
      <c r="Q1" s="20"/>
      <c r="R1" s="21"/>
    </row>
    <row r="2" spans="1:25" ht="26.25" customHeight="1">
      <c r="E2" s="15" t="s">
        <v>26</v>
      </c>
      <c r="H2" s="16" t="s">
        <v>27</v>
      </c>
      <c r="J2" s="15" t="s">
        <v>28</v>
      </c>
      <c r="L2" s="14" t="s">
        <v>29</v>
      </c>
      <c r="M2" s="22" t="s">
        <v>26</v>
      </c>
      <c r="N2" s="22" t="s">
        <v>26</v>
      </c>
      <c r="O2" s="22" t="s">
        <v>26</v>
      </c>
      <c r="P2" s="14" t="s">
        <v>29</v>
      </c>
      <c r="Q2" s="22" t="s">
        <v>26</v>
      </c>
      <c r="R2" s="23"/>
    </row>
    <row r="3" spans="1:25" s="34" customFormat="1" ht="43.5" customHeight="1">
      <c r="A3" s="24" t="s">
        <v>30</v>
      </c>
      <c r="B3" s="25" t="s">
        <v>31</v>
      </c>
      <c r="C3" s="26" t="s">
        <v>32</v>
      </c>
      <c r="D3" s="27" t="s">
        <v>33</v>
      </c>
      <c r="E3" s="28" t="str">
        <f>CONCATENATE("Sprint ",$X$5,"m")</f>
        <v>Sprint 60m</v>
      </c>
      <c r="F3" s="28" t="str">
        <f>CONCATENATE("Sprint ",$X$10,"m prepocet")</f>
        <v>Sprint 60m prepocet</v>
      </c>
      <c r="G3" s="29" t="s">
        <v>20</v>
      </c>
      <c r="H3" s="30" t="s">
        <v>34</v>
      </c>
      <c r="I3" s="29" t="s">
        <v>20</v>
      </c>
      <c r="J3" s="31" t="s">
        <v>35</v>
      </c>
      <c r="K3" s="29" t="s">
        <v>20</v>
      </c>
      <c r="L3" s="3" t="str">
        <f>CONCATENATE("Běh ",$X$6,"m")</f>
        <v>Běh 1000m</v>
      </c>
      <c r="M3" s="3"/>
      <c r="N3" s="32" t="str">
        <f>CONCATENATE("Běh ",$X$6,"m v sek.")</f>
        <v>Běh 1000m v sek.</v>
      </c>
      <c r="O3" s="32" t="str">
        <f>CONCATENATE("Běh ",$X$11,"m prepocet v sek.")</f>
        <v>Běh 800m prepocet v sek.</v>
      </c>
      <c r="P3" s="3" t="str">
        <f>CONCATENATE("Běh ",$X$11,"m prepocet")</f>
        <v>Běh 800m prepocet</v>
      </c>
      <c r="Q3" s="3"/>
      <c r="R3" s="32" t="str">
        <f>CONCATENATE("Body ",$X$6,"m")</f>
        <v>Body 1000m</v>
      </c>
      <c r="S3" s="32" t="str">
        <f>CONCATENATE("Body ",$X$11,"m prepocet")</f>
        <v>Body 800m prepocet</v>
      </c>
      <c r="T3" s="30" t="s">
        <v>36</v>
      </c>
      <c r="U3" s="33" t="s">
        <v>37</v>
      </c>
    </row>
    <row r="4" spans="1:25" ht="17.25" customHeight="1">
      <c r="A4" s="35">
        <v>20</v>
      </c>
      <c r="B4" s="53" t="s">
        <v>73</v>
      </c>
      <c r="C4" s="54">
        <v>7</v>
      </c>
      <c r="D4" s="55"/>
      <c r="E4" s="39">
        <v>11.22</v>
      </c>
      <c r="F4" s="40">
        <f t="shared" ref="F4:F35" si="0">E4/$X$5*$X$10</f>
        <v>11.22</v>
      </c>
      <c r="G4" s="41">
        <f>body!$C$16*POWER(body!$B$16,E4)</f>
        <v>58.707956040659269</v>
      </c>
      <c r="H4" s="42">
        <v>313</v>
      </c>
      <c r="I4" s="41">
        <f>body!$E$16*POWER(body!$D$16,H4)</f>
        <v>69.487775593948086</v>
      </c>
      <c r="J4" s="39">
        <v>26.42</v>
      </c>
      <c r="K4" s="41">
        <f>body!$G$16*POWER(body!$F$16,J4)</f>
        <v>70.770874686508179</v>
      </c>
      <c r="L4" s="130">
        <v>4</v>
      </c>
      <c r="M4" s="127">
        <v>52.6</v>
      </c>
      <c r="N4" s="45">
        <f t="shared" ref="N4:N35" si="1">L4*60+M4</f>
        <v>292.60000000000002</v>
      </c>
      <c r="O4" s="45">
        <f t="shared" ref="O4:O35" si="2">N4/$X$6*$X$11</f>
        <v>234.08</v>
      </c>
      <c r="P4" s="128">
        <f t="shared" ref="P4:P35" si="3">FLOOR(O4/60,1)</f>
        <v>3</v>
      </c>
      <c r="Q4" s="45">
        <f t="shared" ref="Q4:Q35" si="4">O4-P4*60</f>
        <v>54.080000000000013</v>
      </c>
      <c r="R4" s="41">
        <f>body!$I$16*POWER(body!$H$16,L4*60+M4)</f>
        <v>26.402459951493142</v>
      </c>
      <c r="S4" s="41">
        <f>body!$I$16*POWER(body!$H$16,P4*60+Q4)</f>
        <v>55.955393367587163</v>
      </c>
      <c r="T4" s="48">
        <f t="shared" ref="T4:T35" si="5">G4+I4+K4+S4</f>
        <v>254.9219996887027</v>
      </c>
      <c r="U4" s="49">
        <f>RANK($T4,$T$4:$T$7,0)</f>
        <v>4</v>
      </c>
      <c r="W4" s="50" t="s">
        <v>39</v>
      </c>
      <c r="X4" s="51"/>
      <c r="Y4" s="52"/>
    </row>
    <row r="5" spans="1:25" ht="17.25" customHeight="1">
      <c r="A5" s="35">
        <v>35</v>
      </c>
      <c r="B5" s="53" t="s">
        <v>74</v>
      </c>
      <c r="C5" s="54">
        <v>7</v>
      </c>
      <c r="D5" s="55"/>
      <c r="E5" s="39">
        <v>9.36</v>
      </c>
      <c r="F5" s="40">
        <f t="shared" si="0"/>
        <v>9.36</v>
      </c>
      <c r="G5" s="41">
        <f>body!$C$16*POWER(body!$B$16,E5)</f>
        <v>111.03805201587581</v>
      </c>
      <c r="H5" s="42">
        <v>409</v>
      </c>
      <c r="I5" s="41">
        <f>body!$E$16*POWER(body!$D$16,H5)</f>
        <v>137.96541485889966</v>
      </c>
      <c r="J5" s="39">
        <v>31.75</v>
      </c>
      <c r="K5" s="41">
        <f>body!$G$16*POWER(body!$F$16,J5)</f>
        <v>88.648221167430506</v>
      </c>
      <c r="L5" s="126">
        <v>4</v>
      </c>
      <c r="M5" s="127">
        <v>12.3</v>
      </c>
      <c r="N5" s="45">
        <f t="shared" si="1"/>
        <v>252.3</v>
      </c>
      <c r="O5" s="45">
        <f t="shared" si="2"/>
        <v>201.84000000000003</v>
      </c>
      <c r="P5" s="128">
        <f t="shared" si="3"/>
        <v>3</v>
      </c>
      <c r="Q5" s="45">
        <f t="shared" si="4"/>
        <v>21.840000000000032</v>
      </c>
      <c r="R5" s="41">
        <f>body!$I$16*POWER(body!$H$16,L5*60+M5)</f>
        <v>44.287530930152833</v>
      </c>
      <c r="S5" s="41">
        <f>body!$I$16*POWER(body!$H$16,P5*60+Q5)</f>
        <v>84.635314835143532</v>
      </c>
      <c r="T5" s="48">
        <f t="shared" si="5"/>
        <v>422.28700287734955</v>
      </c>
      <c r="U5" s="49">
        <f t="shared" ref="U5:U7" si="6">RANK($T5,$T$4:$T$7,0)</f>
        <v>2</v>
      </c>
      <c r="W5" s="51" t="s">
        <v>40</v>
      </c>
      <c r="X5" s="52">
        <v>60</v>
      </c>
      <c r="Y5" s="52" t="s">
        <v>8</v>
      </c>
    </row>
    <row r="6" spans="1:25" ht="17.25" customHeight="1">
      <c r="A6" s="35">
        <v>41</v>
      </c>
      <c r="B6" s="53" t="s">
        <v>75</v>
      </c>
      <c r="C6" s="54">
        <v>6</v>
      </c>
      <c r="D6" s="55"/>
      <c r="E6" s="39">
        <v>10.81</v>
      </c>
      <c r="F6" s="40">
        <f t="shared" si="0"/>
        <v>10.81</v>
      </c>
      <c r="G6" s="41">
        <f>body!$C$16*POWER(body!$B$16,E6)</f>
        <v>67.562618895781512</v>
      </c>
      <c r="H6" s="42">
        <v>314</v>
      </c>
      <c r="I6" s="41">
        <f>body!$E$16*POWER(body!$D$16,H6)</f>
        <v>69.985994258984746</v>
      </c>
      <c r="J6" s="39">
        <v>30.45</v>
      </c>
      <c r="K6" s="41">
        <f>body!$G$16*POWER(body!$F$16,J6)</f>
        <v>83.909782544264701</v>
      </c>
      <c r="L6" s="126">
        <v>4</v>
      </c>
      <c r="M6" s="127">
        <v>45.5</v>
      </c>
      <c r="N6" s="45">
        <f t="shared" si="1"/>
        <v>285.5</v>
      </c>
      <c r="O6" s="45">
        <f t="shared" si="2"/>
        <v>228.39999999999998</v>
      </c>
      <c r="P6" s="128">
        <f t="shared" si="3"/>
        <v>3</v>
      </c>
      <c r="Q6" s="45">
        <f t="shared" si="4"/>
        <v>48.399999999999977</v>
      </c>
      <c r="R6" s="41">
        <f>body!$I$16*POWER(body!$H$16,L6*60+M6)</f>
        <v>28.921489206247944</v>
      </c>
      <c r="S6" s="41">
        <f>body!$I$16*POWER(body!$H$16,P6*60+Q6)</f>
        <v>60.187036563393619</v>
      </c>
      <c r="T6" s="48">
        <f t="shared" si="5"/>
        <v>281.64543226242461</v>
      </c>
      <c r="U6" s="49">
        <f t="shared" si="6"/>
        <v>3</v>
      </c>
      <c r="W6" s="51" t="s">
        <v>41</v>
      </c>
      <c r="X6" s="52">
        <v>1000</v>
      </c>
      <c r="Y6" s="52" t="s">
        <v>8</v>
      </c>
    </row>
    <row r="7" spans="1:25" ht="17.25" customHeight="1">
      <c r="A7" s="35">
        <v>44</v>
      </c>
      <c r="B7" s="53" t="s">
        <v>76</v>
      </c>
      <c r="C7" s="54">
        <v>6</v>
      </c>
      <c r="D7" s="55"/>
      <c r="E7" s="39">
        <v>9.27</v>
      </c>
      <c r="F7" s="40">
        <f t="shared" si="0"/>
        <v>9.27</v>
      </c>
      <c r="G7" s="41">
        <f>body!$C$16*POWER(body!$B$16,E7)</f>
        <v>114.51547182027875</v>
      </c>
      <c r="H7" s="42">
        <v>359</v>
      </c>
      <c r="I7" s="41">
        <f>body!$E$16*POWER(body!$D$16,H7)</f>
        <v>96.523678786777666</v>
      </c>
      <c r="J7" s="39">
        <v>45.95</v>
      </c>
      <c r="K7" s="41">
        <f>body!$G$16*POWER(body!$F$16,J7)</f>
        <v>161.53497400411283</v>
      </c>
      <c r="L7" s="126">
        <v>3</v>
      </c>
      <c r="M7" s="127">
        <v>58.2</v>
      </c>
      <c r="N7" s="45">
        <f t="shared" si="1"/>
        <v>238.2</v>
      </c>
      <c r="O7" s="45">
        <f t="shared" si="2"/>
        <v>190.56</v>
      </c>
      <c r="P7" s="128">
        <f t="shared" si="3"/>
        <v>3</v>
      </c>
      <c r="Q7" s="45">
        <f t="shared" si="4"/>
        <v>10.560000000000002</v>
      </c>
      <c r="R7" s="41">
        <f>body!$I$16*POWER(body!$H$16,L7*60+M7)</f>
        <v>53.073358974764325</v>
      </c>
      <c r="S7" s="41">
        <f>body!$I$16*POWER(body!$H$16,P7*60+Q7)</f>
        <v>97.820009104128033</v>
      </c>
      <c r="T7" s="48">
        <f t="shared" si="5"/>
        <v>470.39413371529724</v>
      </c>
      <c r="U7" s="49">
        <f t="shared" si="6"/>
        <v>1</v>
      </c>
      <c r="W7" s="51" t="s">
        <v>42</v>
      </c>
      <c r="X7" s="52"/>
      <c r="Y7" s="52"/>
    </row>
    <row r="8" spans="1:25" ht="17.25" customHeight="1">
      <c r="A8" s="35"/>
      <c r="B8" s="53"/>
      <c r="C8" s="54"/>
      <c r="D8" s="55"/>
      <c r="E8" s="39" t="s">
        <v>38</v>
      </c>
      <c r="F8" s="40" t="e">
        <f t="shared" si="0"/>
        <v>#VALUE!</v>
      </c>
      <c r="G8" s="41" t="e">
        <f>body!$C$16*POWER(body!$B$16,E8)</f>
        <v>#VALUE!</v>
      </c>
      <c r="H8" s="42" t="s">
        <v>38</v>
      </c>
      <c r="I8" s="41" t="e">
        <f>body!$E$16*POWER(body!$D$16,H8)</f>
        <v>#VALUE!</v>
      </c>
      <c r="J8" s="39" t="s">
        <v>38</v>
      </c>
      <c r="K8" s="41" t="e">
        <f>body!$G$16*POWER(body!$F$16,J8)</f>
        <v>#VALUE!</v>
      </c>
      <c r="L8" s="126"/>
      <c r="M8" s="127" t="s">
        <v>38</v>
      </c>
      <c r="N8" s="45" t="e">
        <f t="shared" si="1"/>
        <v>#VALUE!</v>
      </c>
      <c r="O8" s="45" t="e">
        <f t="shared" si="2"/>
        <v>#VALUE!</v>
      </c>
      <c r="P8" s="128" t="e">
        <f t="shared" si="3"/>
        <v>#VALUE!</v>
      </c>
      <c r="Q8" s="45" t="e">
        <f t="shared" si="4"/>
        <v>#VALUE!</v>
      </c>
      <c r="R8" s="41" t="e">
        <f>body!$I$16*POWER(body!$H$16,L8*60+M8)</f>
        <v>#VALUE!</v>
      </c>
      <c r="S8" s="41" t="e">
        <f>body!$I$16*POWER(body!$H$16,P8*60+Q8)</f>
        <v>#VALUE!</v>
      </c>
      <c r="T8" s="48" t="e">
        <f t="shared" si="5"/>
        <v>#VALUE!</v>
      </c>
      <c r="U8" s="49" t="e">
        <f t="shared" ref="U4:U35" si="7">RANK($T8,$T$4:$T$16,0)</f>
        <v>#VALUE!</v>
      </c>
      <c r="W8" s="51" t="s">
        <v>43</v>
      </c>
      <c r="X8" s="52"/>
      <c r="Y8" s="52"/>
    </row>
    <row r="9" spans="1:25" ht="17.25" customHeight="1">
      <c r="A9" s="35"/>
      <c r="B9" s="53"/>
      <c r="C9" s="54"/>
      <c r="D9" s="55"/>
      <c r="E9" s="39" t="s">
        <v>38</v>
      </c>
      <c r="F9" s="40" t="e">
        <f t="shared" si="0"/>
        <v>#VALUE!</v>
      </c>
      <c r="G9" s="41" t="e">
        <f>body!$C$16*POWER(body!$B$16,E9)</f>
        <v>#VALUE!</v>
      </c>
      <c r="H9" s="42" t="s">
        <v>38</v>
      </c>
      <c r="I9" s="41" t="e">
        <f>body!$E$16*POWER(body!$D$16,H9)</f>
        <v>#VALUE!</v>
      </c>
      <c r="J9" s="39" t="s">
        <v>38</v>
      </c>
      <c r="K9" s="41" t="e">
        <f>body!$G$16*POWER(body!$F$16,J9)</f>
        <v>#VALUE!</v>
      </c>
      <c r="L9" s="126"/>
      <c r="M9" s="127" t="s">
        <v>38</v>
      </c>
      <c r="N9" s="45" t="e">
        <f t="shared" si="1"/>
        <v>#VALUE!</v>
      </c>
      <c r="O9" s="45" t="e">
        <f t="shared" si="2"/>
        <v>#VALUE!</v>
      </c>
      <c r="P9" s="128" t="e">
        <f t="shared" si="3"/>
        <v>#VALUE!</v>
      </c>
      <c r="Q9" s="45" t="e">
        <f t="shared" si="4"/>
        <v>#VALUE!</v>
      </c>
      <c r="R9" s="41" t="e">
        <f>body!$I$16*POWER(body!$H$16,L9*60+M9)</f>
        <v>#VALUE!</v>
      </c>
      <c r="S9" s="41" t="e">
        <f>body!$I$16*POWER(body!$H$16,P9*60+Q9)</f>
        <v>#VALUE!</v>
      </c>
      <c r="T9" s="48" t="e">
        <f t="shared" si="5"/>
        <v>#VALUE!</v>
      </c>
      <c r="U9" s="49" t="e">
        <f t="shared" si="7"/>
        <v>#VALUE!</v>
      </c>
      <c r="W9" s="11"/>
    </row>
    <row r="10" spans="1:25" ht="17.25" customHeight="1">
      <c r="A10" s="35"/>
      <c r="B10" s="53"/>
      <c r="C10" s="54"/>
      <c r="D10" s="55"/>
      <c r="E10" s="39" t="s">
        <v>38</v>
      </c>
      <c r="F10" s="40" t="e">
        <f t="shared" si="0"/>
        <v>#VALUE!</v>
      </c>
      <c r="G10" s="41" t="e">
        <f>body!$C$16*POWER(body!$B$16,E10)</f>
        <v>#VALUE!</v>
      </c>
      <c r="H10" s="42" t="s">
        <v>38</v>
      </c>
      <c r="I10" s="41" t="e">
        <f>body!$E$16*POWER(body!$D$16,H10)</f>
        <v>#VALUE!</v>
      </c>
      <c r="J10" s="39" t="s">
        <v>38</v>
      </c>
      <c r="K10" s="41" t="e">
        <f>body!$G$16*POWER(body!$F$16,J10)</f>
        <v>#VALUE!</v>
      </c>
      <c r="L10" s="126"/>
      <c r="M10" s="127" t="s">
        <v>38</v>
      </c>
      <c r="N10" s="45" t="e">
        <f t="shared" si="1"/>
        <v>#VALUE!</v>
      </c>
      <c r="O10" s="45" t="e">
        <f t="shared" si="2"/>
        <v>#VALUE!</v>
      </c>
      <c r="P10" s="128" t="e">
        <f t="shared" si="3"/>
        <v>#VALUE!</v>
      </c>
      <c r="Q10" s="45" t="e">
        <f t="shared" si="4"/>
        <v>#VALUE!</v>
      </c>
      <c r="R10" s="41" t="e">
        <f>body!$I$16*POWER(body!$H$16,L10*60+M10)</f>
        <v>#VALUE!</v>
      </c>
      <c r="S10" s="41" t="e">
        <f>body!$I$16*POWER(body!$H$16,P10*60+Q10)</f>
        <v>#VALUE!</v>
      </c>
      <c r="T10" s="48" t="e">
        <f t="shared" si="5"/>
        <v>#VALUE!</v>
      </c>
      <c r="U10" s="49" t="e">
        <f t="shared" si="7"/>
        <v>#VALUE!</v>
      </c>
      <c r="W10" s="11" t="s">
        <v>44</v>
      </c>
      <c r="X10">
        <v>60</v>
      </c>
      <c r="Y10" t="s">
        <v>8</v>
      </c>
    </row>
    <row r="11" spans="1:25" ht="17.25" customHeight="1">
      <c r="A11" s="35"/>
      <c r="B11" s="53"/>
      <c r="C11" s="54"/>
      <c r="D11" s="55"/>
      <c r="E11" s="39" t="s">
        <v>38</v>
      </c>
      <c r="F11" s="40" t="e">
        <f t="shared" si="0"/>
        <v>#VALUE!</v>
      </c>
      <c r="G11" s="41" t="e">
        <f>body!$C$16*POWER(body!$B$16,E11)</f>
        <v>#VALUE!</v>
      </c>
      <c r="H11" s="42" t="s">
        <v>38</v>
      </c>
      <c r="I11" s="41" t="e">
        <f>body!$E$16*POWER(body!$D$16,H11)</f>
        <v>#VALUE!</v>
      </c>
      <c r="J11" s="39" t="s">
        <v>38</v>
      </c>
      <c r="K11" s="41" t="e">
        <f>body!$G$16*POWER(body!$F$16,J11)</f>
        <v>#VALUE!</v>
      </c>
      <c r="L11" s="126"/>
      <c r="M11" s="127" t="s">
        <v>38</v>
      </c>
      <c r="N11" s="45" t="e">
        <f t="shared" si="1"/>
        <v>#VALUE!</v>
      </c>
      <c r="O11" s="45" t="e">
        <f t="shared" si="2"/>
        <v>#VALUE!</v>
      </c>
      <c r="P11" s="128" t="e">
        <f t="shared" si="3"/>
        <v>#VALUE!</v>
      </c>
      <c r="Q11" s="45" t="e">
        <f t="shared" si="4"/>
        <v>#VALUE!</v>
      </c>
      <c r="R11" s="41" t="e">
        <f>body!$I$16*POWER(body!$H$16,L11*60+M11)</f>
        <v>#VALUE!</v>
      </c>
      <c r="S11" s="41" t="e">
        <f>body!$I$16*POWER(body!$H$16,P11*60+Q11)</f>
        <v>#VALUE!</v>
      </c>
      <c r="T11" s="48" t="e">
        <f t="shared" si="5"/>
        <v>#VALUE!</v>
      </c>
      <c r="U11" s="49" t="e">
        <f t="shared" si="7"/>
        <v>#VALUE!</v>
      </c>
      <c r="W11" s="11" t="s">
        <v>45</v>
      </c>
      <c r="X11">
        <v>800</v>
      </c>
      <c r="Y11" t="s">
        <v>8</v>
      </c>
    </row>
    <row r="12" spans="1:25" ht="17.25" customHeight="1">
      <c r="A12" s="35"/>
      <c r="B12" s="53"/>
      <c r="C12" s="54"/>
      <c r="D12" s="55"/>
      <c r="E12" s="39" t="s">
        <v>38</v>
      </c>
      <c r="F12" s="40" t="e">
        <f t="shared" si="0"/>
        <v>#VALUE!</v>
      </c>
      <c r="G12" s="41" t="e">
        <f>body!$C$16*POWER(body!$B$16,E12)</f>
        <v>#VALUE!</v>
      </c>
      <c r="H12" s="42" t="s">
        <v>38</v>
      </c>
      <c r="I12" s="41" t="e">
        <f>body!$E$16*POWER(body!$D$16,H12)</f>
        <v>#VALUE!</v>
      </c>
      <c r="J12" s="39" t="s">
        <v>38</v>
      </c>
      <c r="K12" s="41" t="e">
        <f>body!$G$16*POWER(body!$F$16,J12)</f>
        <v>#VALUE!</v>
      </c>
      <c r="L12" s="126"/>
      <c r="M12" s="127" t="s">
        <v>38</v>
      </c>
      <c r="N12" s="45" t="e">
        <f t="shared" si="1"/>
        <v>#VALUE!</v>
      </c>
      <c r="O12" s="45" t="e">
        <f t="shared" si="2"/>
        <v>#VALUE!</v>
      </c>
      <c r="P12" s="128" t="e">
        <f t="shared" si="3"/>
        <v>#VALUE!</v>
      </c>
      <c r="Q12" s="45" t="e">
        <f t="shared" si="4"/>
        <v>#VALUE!</v>
      </c>
      <c r="R12" s="41" t="e">
        <f>body!$I$16*POWER(body!$H$16,L12*60+M12)</f>
        <v>#VALUE!</v>
      </c>
      <c r="S12" s="41" t="e">
        <f>body!$I$16*POWER(body!$H$16,P12*60+Q12)</f>
        <v>#VALUE!</v>
      </c>
      <c r="T12" s="48" t="e">
        <f t="shared" si="5"/>
        <v>#VALUE!</v>
      </c>
      <c r="U12" s="49" t="e">
        <f t="shared" si="7"/>
        <v>#VALUE!</v>
      </c>
      <c r="W12" s="11"/>
    </row>
    <row r="13" spans="1:25" ht="17.25" customHeight="1">
      <c r="A13" s="35"/>
      <c r="B13" s="53"/>
      <c r="C13" s="54"/>
      <c r="D13" s="55"/>
      <c r="E13" s="39" t="s">
        <v>38</v>
      </c>
      <c r="F13" s="40" t="e">
        <f t="shared" si="0"/>
        <v>#VALUE!</v>
      </c>
      <c r="G13" s="41" t="e">
        <f>body!$C$16*POWER(body!$B$16,E13)</f>
        <v>#VALUE!</v>
      </c>
      <c r="H13" s="42" t="s">
        <v>38</v>
      </c>
      <c r="I13" s="41" t="e">
        <f>body!$E$16*POWER(body!$D$16,H13)</f>
        <v>#VALUE!</v>
      </c>
      <c r="J13" s="39" t="s">
        <v>38</v>
      </c>
      <c r="K13" s="41" t="e">
        <f>body!$G$16*POWER(body!$F$16,J13)</f>
        <v>#VALUE!</v>
      </c>
      <c r="L13" s="126"/>
      <c r="M13" s="127" t="s">
        <v>38</v>
      </c>
      <c r="N13" s="45" t="e">
        <f t="shared" si="1"/>
        <v>#VALUE!</v>
      </c>
      <c r="O13" s="45" t="e">
        <f t="shared" si="2"/>
        <v>#VALUE!</v>
      </c>
      <c r="P13" s="128" t="e">
        <f t="shared" si="3"/>
        <v>#VALUE!</v>
      </c>
      <c r="Q13" s="45" t="e">
        <f t="shared" si="4"/>
        <v>#VALUE!</v>
      </c>
      <c r="R13" s="41" t="e">
        <f>body!$I$16*POWER(body!$H$16,L13*60+M13)</f>
        <v>#VALUE!</v>
      </c>
      <c r="S13" s="41" t="e">
        <f>body!$I$16*POWER(body!$H$16,P13*60+Q13)</f>
        <v>#VALUE!</v>
      </c>
      <c r="T13" s="48" t="e">
        <f t="shared" si="5"/>
        <v>#VALUE!</v>
      </c>
      <c r="U13" s="49" t="e">
        <f t="shared" si="7"/>
        <v>#VALUE!</v>
      </c>
      <c r="W13" s="11"/>
    </row>
    <row r="14" spans="1:25" ht="17.25" customHeight="1">
      <c r="A14" s="35"/>
      <c r="B14" s="53"/>
      <c r="C14" s="54"/>
      <c r="D14" s="55"/>
      <c r="E14" s="39" t="s">
        <v>38</v>
      </c>
      <c r="F14" s="40" t="e">
        <f t="shared" si="0"/>
        <v>#VALUE!</v>
      </c>
      <c r="G14" s="41" t="e">
        <f>body!$C$16*POWER(body!$B$16,E14)</f>
        <v>#VALUE!</v>
      </c>
      <c r="H14" s="42" t="s">
        <v>38</v>
      </c>
      <c r="I14" s="41" t="e">
        <f>body!$E$16*POWER(body!$D$16,H14)</f>
        <v>#VALUE!</v>
      </c>
      <c r="J14" s="39" t="s">
        <v>38</v>
      </c>
      <c r="K14" s="41" t="e">
        <f>body!$G$16*POWER(body!$F$16,J14)</f>
        <v>#VALUE!</v>
      </c>
      <c r="L14" s="126"/>
      <c r="M14" s="127" t="s">
        <v>38</v>
      </c>
      <c r="N14" s="45" t="e">
        <f t="shared" si="1"/>
        <v>#VALUE!</v>
      </c>
      <c r="O14" s="45" t="e">
        <f t="shared" si="2"/>
        <v>#VALUE!</v>
      </c>
      <c r="P14" s="128" t="e">
        <f t="shared" si="3"/>
        <v>#VALUE!</v>
      </c>
      <c r="Q14" s="45" t="e">
        <f t="shared" si="4"/>
        <v>#VALUE!</v>
      </c>
      <c r="R14" s="41" t="e">
        <f>body!$I$16*POWER(body!$H$16,L14*60+M14)</f>
        <v>#VALUE!</v>
      </c>
      <c r="S14" s="41" t="e">
        <f>body!$I$16*POWER(body!$H$16,P14*60+Q14)</f>
        <v>#VALUE!</v>
      </c>
      <c r="T14" s="48" t="e">
        <f t="shared" si="5"/>
        <v>#VALUE!</v>
      </c>
      <c r="U14" s="49" t="e">
        <f t="shared" si="7"/>
        <v>#VALUE!</v>
      </c>
      <c r="W14" s="11" t="s">
        <v>90</v>
      </c>
    </row>
    <row r="15" spans="1:25" ht="17.25" customHeight="1">
      <c r="A15" s="35"/>
      <c r="B15" s="53"/>
      <c r="C15" s="54"/>
      <c r="D15" s="55"/>
      <c r="E15" s="39" t="s">
        <v>38</v>
      </c>
      <c r="F15" s="40" t="e">
        <f t="shared" si="0"/>
        <v>#VALUE!</v>
      </c>
      <c r="G15" s="41" t="e">
        <f>body!$C$16*POWER(body!$B$16,E15)</f>
        <v>#VALUE!</v>
      </c>
      <c r="H15" s="42" t="s">
        <v>38</v>
      </c>
      <c r="I15" s="41" t="e">
        <f>body!$E$16*POWER(body!$D$16,H15)</f>
        <v>#VALUE!</v>
      </c>
      <c r="J15" s="39" t="s">
        <v>38</v>
      </c>
      <c r="K15" s="41" t="e">
        <f>body!$G$16*POWER(body!$F$16,J15)</f>
        <v>#VALUE!</v>
      </c>
      <c r="L15" s="126"/>
      <c r="M15" s="127" t="s">
        <v>38</v>
      </c>
      <c r="N15" s="45" t="e">
        <f t="shared" si="1"/>
        <v>#VALUE!</v>
      </c>
      <c r="O15" s="45" t="e">
        <f t="shared" si="2"/>
        <v>#VALUE!</v>
      </c>
      <c r="P15" s="128" t="e">
        <f t="shared" si="3"/>
        <v>#VALUE!</v>
      </c>
      <c r="Q15" s="45" t="e">
        <f t="shared" si="4"/>
        <v>#VALUE!</v>
      </c>
      <c r="R15" s="41" t="e">
        <f>body!$I$16*POWER(body!$H$16,L15*60+M15)</f>
        <v>#VALUE!</v>
      </c>
      <c r="S15" s="41" t="e">
        <f>body!$I$16*POWER(body!$H$16,P15*60+Q15)</f>
        <v>#VALUE!</v>
      </c>
      <c r="T15" s="48" t="e">
        <f t="shared" si="5"/>
        <v>#VALUE!</v>
      </c>
      <c r="U15" s="49" t="e">
        <f t="shared" si="7"/>
        <v>#VALUE!</v>
      </c>
      <c r="W15" s="11"/>
    </row>
    <row r="16" spans="1:25" ht="17.25" customHeight="1">
      <c r="A16" s="35"/>
      <c r="B16" s="53"/>
      <c r="C16" s="54"/>
      <c r="D16" s="55"/>
      <c r="E16" s="39" t="s">
        <v>38</v>
      </c>
      <c r="F16" s="40" t="e">
        <f t="shared" si="0"/>
        <v>#VALUE!</v>
      </c>
      <c r="G16" s="41" t="e">
        <f>body!$C$16*POWER(body!$B$16,E16)</f>
        <v>#VALUE!</v>
      </c>
      <c r="H16" s="42" t="s">
        <v>38</v>
      </c>
      <c r="I16" s="41" t="e">
        <f>body!$E$16*POWER(body!$D$16,H16)</f>
        <v>#VALUE!</v>
      </c>
      <c r="J16" s="39" t="s">
        <v>38</v>
      </c>
      <c r="K16" s="41" t="e">
        <f>body!$G$16*POWER(body!$F$16,J16)</f>
        <v>#VALUE!</v>
      </c>
      <c r="L16" s="126"/>
      <c r="M16" s="127" t="s">
        <v>38</v>
      </c>
      <c r="N16" s="45" t="e">
        <f t="shared" si="1"/>
        <v>#VALUE!</v>
      </c>
      <c r="O16" s="45" t="e">
        <f t="shared" si="2"/>
        <v>#VALUE!</v>
      </c>
      <c r="P16" s="128" t="e">
        <f t="shared" si="3"/>
        <v>#VALUE!</v>
      </c>
      <c r="Q16" s="45" t="e">
        <f t="shared" si="4"/>
        <v>#VALUE!</v>
      </c>
      <c r="R16" s="41" t="e">
        <f>body!$I$16*POWER(body!$H$16,L16*60+M16)</f>
        <v>#VALUE!</v>
      </c>
      <c r="S16" s="41" t="e">
        <f>body!$I$16*POWER(body!$H$16,P16*60+Q16)</f>
        <v>#VALUE!</v>
      </c>
      <c r="T16" s="48" t="e">
        <f t="shared" si="5"/>
        <v>#VALUE!</v>
      </c>
      <c r="U16" s="49" t="e">
        <f t="shared" si="7"/>
        <v>#VALUE!</v>
      </c>
    </row>
    <row r="17" spans="1:21" ht="17.25" customHeight="1">
      <c r="A17" s="35"/>
      <c r="B17" s="53"/>
      <c r="C17" s="54"/>
      <c r="D17" s="55"/>
      <c r="E17" s="39" t="s">
        <v>38</v>
      </c>
      <c r="F17" s="40" t="e">
        <f t="shared" si="0"/>
        <v>#VALUE!</v>
      </c>
      <c r="G17" s="41" t="e">
        <f>body!$C$16*POWER(body!$B$16,E17)</f>
        <v>#VALUE!</v>
      </c>
      <c r="H17" s="42" t="s">
        <v>38</v>
      </c>
      <c r="I17" s="41" t="e">
        <f>body!$E$16*POWER(body!$D$16,H17)</f>
        <v>#VALUE!</v>
      </c>
      <c r="J17" s="39" t="s">
        <v>38</v>
      </c>
      <c r="K17" s="41" t="e">
        <f>body!$G$16*POWER(body!$F$16,J17)</f>
        <v>#VALUE!</v>
      </c>
      <c r="L17" s="126"/>
      <c r="M17" s="127" t="s">
        <v>38</v>
      </c>
      <c r="N17" s="45" t="e">
        <f t="shared" si="1"/>
        <v>#VALUE!</v>
      </c>
      <c r="O17" s="45" t="e">
        <f t="shared" si="2"/>
        <v>#VALUE!</v>
      </c>
      <c r="P17" s="128" t="e">
        <f t="shared" si="3"/>
        <v>#VALUE!</v>
      </c>
      <c r="Q17" s="45" t="e">
        <f t="shared" si="4"/>
        <v>#VALUE!</v>
      </c>
      <c r="R17" s="41" t="e">
        <f>body!$I$16*POWER(body!$H$16,L17*60+M17)</f>
        <v>#VALUE!</v>
      </c>
      <c r="S17" s="41" t="e">
        <f>body!$I$16*POWER(body!$H$16,P17*60+Q17)</f>
        <v>#VALUE!</v>
      </c>
      <c r="T17" s="48" t="e">
        <f t="shared" si="5"/>
        <v>#VALUE!</v>
      </c>
      <c r="U17" s="49" t="e">
        <f t="shared" si="7"/>
        <v>#VALUE!</v>
      </c>
    </row>
    <row r="18" spans="1:21" ht="17.25" customHeight="1">
      <c r="A18" s="35"/>
      <c r="B18" s="53"/>
      <c r="C18" s="54"/>
      <c r="D18" s="55"/>
      <c r="E18" s="39" t="s">
        <v>38</v>
      </c>
      <c r="F18" s="40" t="e">
        <f t="shared" si="0"/>
        <v>#VALUE!</v>
      </c>
      <c r="G18" s="41" t="e">
        <f>body!$C$16*POWER(body!$B$16,E18)</f>
        <v>#VALUE!</v>
      </c>
      <c r="H18" s="42" t="s">
        <v>38</v>
      </c>
      <c r="I18" s="41" t="e">
        <f>body!$E$16*POWER(body!$D$16,H18)</f>
        <v>#VALUE!</v>
      </c>
      <c r="J18" s="39" t="s">
        <v>38</v>
      </c>
      <c r="K18" s="41" t="e">
        <f>body!$G$16*POWER(body!$F$16,J18)</f>
        <v>#VALUE!</v>
      </c>
      <c r="L18" s="126"/>
      <c r="M18" s="127" t="s">
        <v>38</v>
      </c>
      <c r="N18" s="45" t="e">
        <f t="shared" si="1"/>
        <v>#VALUE!</v>
      </c>
      <c r="O18" s="45" t="e">
        <f t="shared" si="2"/>
        <v>#VALUE!</v>
      </c>
      <c r="P18" s="128" t="e">
        <f t="shared" si="3"/>
        <v>#VALUE!</v>
      </c>
      <c r="Q18" s="45" t="e">
        <f t="shared" si="4"/>
        <v>#VALUE!</v>
      </c>
      <c r="R18" s="41" t="e">
        <f>body!$I$16*POWER(body!$H$16,L18*60+M18)</f>
        <v>#VALUE!</v>
      </c>
      <c r="S18" s="41" t="e">
        <f>body!$I$16*POWER(body!$H$16,P18*60+Q18)</f>
        <v>#VALUE!</v>
      </c>
      <c r="T18" s="48" t="e">
        <f t="shared" si="5"/>
        <v>#VALUE!</v>
      </c>
      <c r="U18" s="49" t="e">
        <f t="shared" si="7"/>
        <v>#VALUE!</v>
      </c>
    </row>
    <row r="19" spans="1:21" ht="17.25" customHeight="1">
      <c r="A19" s="35"/>
      <c r="B19" s="53"/>
      <c r="C19" s="54"/>
      <c r="D19" s="55"/>
      <c r="E19" s="39" t="s">
        <v>38</v>
      </c>
      <c r="F19" s="40" t="e">
        <f t="shared" si="0"/>
        <v>#VALUE!</v>
      </c>
      <c r="G19" s="41" t="e">
        <f>body!$C$16*POWER(body!$B$16,E19)</f>
        <v>#VALUE!</v>
      </c>
      <c r="H19" s="42" t="s">
        <v>38</v>
      </c>
      <c r="I19" s="41" t="e">
        <f>body!$E$16*POWER(body!$D$16,H19)</f>
        <v>#VALUE!</v>
      </c>
      <c r="J19" s="39" t="s">
        <v>38</v>
      </c>
      <c r="K19" s="41" t="e">
        <f>body!$G$16*POWER(body!$F$16,J19)</f>
        <v>#VALUE!</v>
      </c>
      <c r="L19" s="126"/>
      <c r="M19" s="127" t="s">
        <v>38</v>
      </c>
      <c r="N19" s="45" t="e">
        <f t="shared" si="1"/>
        <v>#VALUE!</v>
      </c>
      <c r="O19" s="45" t="e">
        <f t="shared" si="2"/>
        <v>#VALUE!</v>
      </c>
      <c r="P19" s="128" t="e">
        <f t="shared" si="3"/>
        <v>#VALUE!</v>
      </c>
      <c r="Q19" s="45" t="e">
        <f t="shared" si="4"/>
        <v>#VALUE!</v>
      </c>
      <c r="R19" s="41" t="e">
        <f>body!$I$16*POWER(body!$H$16,L19*60+M19)</f>
        <v>#VALUE!</v>
      </c>
      <c r="S19" s="41" t="e">
        <f>body!$I$16*POWER(body!$H$16,P19*60+Q19)</f>
        <v>#VALUE!</v>
      </c>
      <c r="T19" s="48" t="e">
        <f t="shared" si="5"/>
        <v>#VALUE!</v>
      </c>
      <c r="U19" s="49" t="e">
        <f t="shared" si="7"/>
        <v>#VALUE!</v>
      </c>
    </row>
    <row r="20" spans="1:21" ht="17.25" customHeight="1">
      <c r="A20" s="35"/>
      <c r="B20" s="53"/>
      <c r="C20" s="54"/>
      <c r="D20" s="55"/>
      <c r="E20" s="39" t="s">
        <v>38</v>
      </c>
      <c r="F20" s="40" t="e">
        <f t="shared" si="0"/>
        <v>#VALUE!</v>
      </c>
      <c r="G20" s="41" t="e">
        <f>body!$C$16*POWER(body!$B$16,E20)</f>
        <v>#VALUE!</v>
      </c>
      <c r="H20" s="42" t="s">
        <v>38</v>
      </c>
      <c r="I20" s="41" t="e">
        <f>body!$E$16*POWER(body!$D$16,H20)</f>
        <v>#VALUE!</v>
      </c>
      <c r="J20" s="39" t="s">
        <v>38</v>
      </c>
      <c r="K20" s="41" t="e">
        <f>body!$G$16*POWER(body!$F$16,J20)</f>
        <v>#VALUE!</v>
      </c>
      <c r="L20" s="126"/>
      <c r="M20" s="127" t="s">
        <v>38</v>
      </c>
      <c r="N20" s="45" t="e">
        <f t="shared" si="1"/>
        <v>#VALUE!</v>
      </c>
      <c r="O20" s="45" t="e">
        <f t="shared" si="2"/>
        <v>#VALUE!</v>
      </c>
      <c r="P20" s="128" t="e">
        <f t="shared" si="3"/>
        <v>#VALUE!</v>
      </c>
      <c r="Q20" s="45" t="e">
        <f t="shared" si="4"/>
        <v>#VALUE!</v>
      </c>
      <c r="R20" s="41" t="e">
        <f>body!$I$16*POWER(body!$H$16,L20*60+M20)</f>
        <v>#VALUE!</v>
      </c>
      <c r="S20" s="41" t="e">
        <f>body!$I$16*POWER(body!$H$16,P20*60+Q20)</f>
        <v>#VALUE!</v>
      </c>
      <c r="T20" s="48" t="e">
        <f t="shared" si="5"/>
        <v>#VALUE!</v>
      </c>
      <c r="U20" s="49" t="e">
        <f t="shared" si="7"/>
        <v>#VALUE!</v>
      </c>
    </row>
    <row r="21" spans="1:21" ht="17.25" customHeight="1">
      <c r="A21" s="35"/>
      <c r="B21" s="53"/>
      <c r="C21" s="54"/>
      <c r="D21" s="55"/>
      <c r="E21" s="39" t="s">
        <v>38</v>
      </c>
      <c r="F21" s="40" t="e">
        <f t="shared" si="0"/>
        <v>#VALUE!</v>
      </c>
      <c r="G21" s="41" t="e">
        <f>body!$C$16*POWER(body!$B$16,E21)</f>
        <v>#VALUE!</v>
      </c>
      <c r="H21" s="42" t="s">
        <v>38</v>
      </c>
      <c r="I21" s="41" t="e">
        <f>body!$E$16*POWER(body!$D$16,H21)</f>
        <v>#VALUE!</v>
      </c>
      <c r="J21" s="39" t="s">
        <v>38</v>
      </c>
      <c r="K21" s="41" t="e">
        <f>body!$G$16*POWER(body!$F$16,J21)</f>
        <v>#VALUE!</v>
      </c>
      <c r="L21" s="126"/>
      <c r="M21" s="127" t="s">
        <v>38</v>
      </c>
      <c r="N21" s="45" t="e">
        <f t="shared" si="1"/>
        <v>#VALUE!</v>
      </c>
      <c r="O21" s="45" t="e">
        <f t="shared" si="2"/>
        <v>#VALUE!</v>
      </c>
      <c r="P21" s="128" t="e">
        <f t="shared" si="3"/>
        <v>#VALUE!</v>
      </c>
      <c r="Q21" s="45" t="e">
        <f t="shared" si="4"/>
        <v>#VALUE!</v>
      </c>
      <c r="R21" s="41" t="e">
        <f>body!$I$16*POWER(body!$H$16,L21*60+M21)</f>
        <v>#VALUE!</v>
      </c>
      <c r="S21" s="41" t="e">
        <f>body!$I$16*POWER(body!$H$16,P21*60+Q21)</f>
        <v>#VALUE!</v>
      </c>
      <c r="T21" s="48" t="e">
        <f t="shared" si="5"/>
        <v>#VALUE!</v>
      </c>
      <c r="U21" s="49" t="e">
        <f t="shared" si="7"/>
        <v>#VALUE!</v>
      </c>
    </row>
    <row r="22" spans="1:21" ht="17.25" customHeight="1">
      <c r="A22" s="35"/>
      <c r="B22" s="53"/>
      <c r="C22" s="54"/>
      <c r="D22" s="55"/>
      <c r="E22" s="39" t="s">
        <v>38</v>
      </c>
      <c r="F22" s="40" t="e">
        <f t="shared" si="0"/>
        <v>#VALUE!</v>
      </c>
      <c r="G22" s="41" t="e">
        <f>body!$C$16*POWER(body!$B$16,E22)</f>
        <v>#VALUE!</v>
      </c>
      <c r="H22" s="42" t="s">
        <v>38</v>
      </c>
      <c r="I22" s="41" t="e">
        <f>body!$E$16*POWER(body!$D$16,H22)</f>
        <v>#VALUE!</v>
      </c>
      <c r="J22" s="39" t="s">
        <v>38</v>
      </c>
      <c r="K22" s="41" t="e">
        <f>body!$G$16*POWER(body!$F$16,J22)</f>
        <v>#VALUE!</v>
      </c>
      <c r="L22" s="126"/>
      <c r="M22" s="127" t="s">
        <v>38</v>
      </c>
      <c r="N22" s="45" t="e">
        <f t="shared" si="1"/>
        <v>#VALUE!</v>
      </c>
      <c r="O22" s="45" t="e">
        <f t="shared" si="2"/>
        <v>#VALUE!</v>
      </c>
      <c r="P22" s="128" t="e">
        <f t="shared" si="3"/>
        <v>#VALUE!</v>
      </c>
      <c r="Q22" s="45" t="e">
        <f t="shared" si="4"/>
        <v>#VALUE!</v>
      </c>
      <c r="R22" s="41" t="e">
        <f>body!$I$16*POWER(body!$H$16,L22*60+M22)</f>
        <v>#VALUE!</v>
      </c>
      <c r="S22" s="41" t="e">
        <f>body!$I$16*POWER(body!$H$16,P22*60+Q22)</f>
        <v>#VALUE!</v>
      </c>
      <c r="T22" s="48" t="e">
        <f t="shared" si="5"/>
        <v>#VALUE!</v>
      </c>
      <c r="U22" s="49" t="e">
        <f t="shared" si="7"/>
        <v>#VALUE!</v>
      </c>
    </row>
    <row r="23" spans="1:21" ht="17.25" customHeight="1">
      <c r="A23" s="35"/>
      <c r="B23" s="53"/>
      <c r="C23" s="54"/>
      <c r="D23" s="55"/>
      <c r="E23" s="39" t="s">
        <v>38</v>
      </c>
      <c r="F23" s="40" t="e">
        <f t="shared" si="0"/>
        <v>#VALUE!</v>
      </c>
      <c r="G23" s="41" t="e">
        <f>body!$C$16*POWER(body!$B$16,E23)</f>
        <v>#VALUE!</v>
      </c>
      <c r="H23" s="42" t="s">
        <v>38</v>
      </c>
      <c r="I23" s="41" t="e">
        <f>body!$E$16*POWER(body!$D$16,H23)</f>
        <v>#VALUE!</v>
      </c>
      <c r="J23" s="39" t="s">
        <v>38</v>
      </c>
      <c r="K23" s="41" t="e">
        <f>body!$G$16*POWER(body!$F$16,J23)</f>
        <v>#VALUE!</v>
      </c>
      <c r="L23" s="126"/>
      <c r="M23" s="127" t="s">
        <v>38</v>
      </c>
      <c r="N23" s="45" t="e">
        <f t="shared" si="1"/>
        <v>#VALUE!</v>
      </c>
      <c r="O23" s="45" t="e">
        <f t="shared" si="2"/>
        <v>#VALUE!</v>
      </c>
      <c r="P23" s="128" t="e">
        <f t="shared" si="3"/>
        <v>#VALUE!</v>
      </c>
      <c r="Q23" s="45" t="e">
        <f t="shared" si="4"/>
        <v>#VALUE!</v>
      </c>
      <c r="R23" s="41" t="e">
        <f>body!$I$16*POWER(body!$H$16,L23*60+M23)</f>
        <v>#VALUE!</v>
      </c>
      <c r="S23" s="41" t="e">
        <f>body!$I$16*POWER(body!$H$16,P23*60+Q23)</f>
        <v>#VALUE!</v>
      </c>
      <c r="T23" s="48" t="e">
        <f t="shared" si="5"/>
        <v>#VALUE!</v>
      </c>
      <c r="U23" s="49" t="e">
        <f t="shared" si="7"/>
        <v>#VALUE!</v>
      </c>
    </row>
    <row r="24" spans="1:21" ht="17.25" customHeight="1">
      <c r="A24" s="35"/>
      <c r="B24" s="53"/>
      <c r="C24" s="54"/>
      <c r="D24" s="55"/>
      <c r="E24" s="39" t="s">
        <v>38</v>
      </c>
      <c r="F24" s="40" t="e">
        <f t="shared" si="0"/>
        <v>#VALUE!</v>
      </c>
      <c r="G24" s="41" t="e">
        <f>body!$C$16*POWER(body!$B$16,E24)</f>
        <v>#VALUE!</v>
      </c>
      <c r="H24" s="42" t="s">
        <v>38</v>
      </c>
      <c r="I24" s="41" t="e">
        <f>body!$E$16*POWER(body!$D$16,H24)</f>
        <v>#VALUE!</v>
      </c>
      <c r="J24" s="39" t="s">
        <v>38</v>
      </c>
      <c r="K24" s="41" t="e">
        <f>body!$G$16*POWER(body!$F$16,J24)</f>
        <v>#VALUE!</v>
      </c>
      <c r="L24" s="126"/>
      <c r="M24" s="127" t="s">
        <v>38</v>
      </c>
      <c r="N24" s="45" t="e">
        <f t="shared" si="1"/>
        <v>#VALUE!</v>
      </c>
      <c r="O24" s="45" t="e">
        <f t="shared" si="2"/>
        <v>#VALUE!</v>
      </c>
      <c r="P24" s="128" t="e">
        <f t="shared" si="3"/>
        <v>#VALUE!</v>
      </c>
      <c r="Q24" s="45" t="e">
        <f t="shared" si="4"/>
        <v>#VALUE!</v>
      </c>
      <c r="R24" s="41" t="e">
        <f>body!$I$16*POWER(body!$H$16,L24*60+M24)</f>
        <v>#VALUE!</v>
      </c>
      <c r="S24" s="41" t="e">
        <f>body!$I$16*POWER(body!$H$16,P24*60+Q24)</f>
        <v>#VALUE!</v>
      </c>
      <c r="T24" s="48" t="e">
        <f t="shared" si="5"/>
        <v>#VALUE!</v>
      </c>
      <c r="U24" s="49" t="e">
        <f t="shared" si="7"/>
        <v>#VALUE!</v>
      </c>
    </row>
    <row r="25" spans="1:21" ht="17.25" customHeight="1">
      <c r="A25" s="35"/>
      <c r="B25" s="53"/>
      <c r="C25" s="54"/>
      <c r="D25" s="55"/>
      <c r="E25" s="39" t="s">
        <v>38</v>
      </c>
      <c r="F25" s="40" t="e">
        <f t="shared" si="0"/>
        <v>#VALUE!</v>
      </c>
      <c r="G25" s="41" t="e">
        <f>body!$C$16*POWER(body!$B$16,E25)</f>
        <v>#VALUE!</v>
      </c>
      <c r="H25" s="42" t="s">
        <v>38</v>
      </c>
      <c r="I25" s="41" t="e">
        <f>body!$E$16*POWER(body!$D$16,H25)</f>
        <v>#VALUE!</v>
      </c>
      <c r="J25" s="39" t="s">
        <v>38</v>
      </c>
      <c r="K25" s="41" t="e">
        <f>body!$G$16*POWER(body!$F$16,J25)</f>
        <v>#VALUE!</v>
      </c>
      <c r="L25" s="126"/>
      <c r="M25" s="127" t="s">
        <v>38</v>
      </c>
      <c r="N25" s="45" t="e">
        <f t="shared" si="1"/>
        <v>#VALUE!</v>
      </c>
      <c r="O25" s="45" t="e">
        <f t="shared" si="2"/>
        <v>#VALUE!</v>
      </c>
      <c r="P25" s="128" t="e">
        <f t="shared" si="3"/>
        <v>#VALUE!</v>
      </c>
      <c r="Q25" s="45" t="e">
        <f t="shared" si="4"/>
        <v>#VALUE!</v>
      </c>
      <c r="R25" s="41" t="e">
        <f>body!$I$16*POWER(body!$H$16,L25*60+M25)</f>
        <v>#VALUE!</v>
      </c>
      <c r="S25" s="41" t="e">
        <f>body!$I$16*POWER(body!$H$16,P25*60+Q25)</f>
        <v>#VALUE!</v>
      </c>
      <c r="T25" s="48" t="e">
        <f t="shared" si="5"/>
        <v>#VALUE!</v>
      </c>
      <c r="U25" s="49" t="e">
        <f t="shared" si="7"/>
        <v>#VALUE!</v>
      </c>
    </row>
    <row r="26" spans="1:21" ht="17.25" customHeight="1">
      <c r="A26" s="35"/>
      <c r="B26" s="53"/>
      <c r="C26" s="54"/>
      <c r="D26" s="55"/>
      <c r="E26" s="39" t="s">
        <v>38</v>
      </c>
      <c r="F26" s="40" t="e">
        <f t="shared" si="0"/>
        <v>#VALUE!</v>
      </c>
      <c r="G26" s="41" t="e">
        <f>body!$C$16*POWER(body!$B$16,E26)</f>
        <v>#VALUE!</v>
      </c>
      <c r="H26" s="42" t="s">
        <v>38</v>
      </c>
      <c r="I26" s="41" t="e">
        <f>body!$E$16*POWER(body!$D$16,H26)</f>
        <v>#VALUE!</v>
      </c>
      <c r="J26" s="39" t="s">
        <v>38</v>
      </c>
      <c r="K26" s="41" t="e">
        <f>body!$G$16*POWER(body!$F$16,J26)</f>
        <v>#VALUE!</v>
      </c>
      <c r="L26" s="126"/>
      <c r="M26" s="127" t="s">
        <v>38</v>
      </c>
      <c r="N26" s="45" t="e">
        <f t="shared" si="1"/>
        <v>#VALUE!</v>
      </c>
      <c r="O26" s="45" t="e">
        <f t="shared" si="2"/>
        <v>#VALUE!</v>
      </c>
      <c r="P26" s="128" t="e">
        <f t="shared" si="3"/>
        <v>#VALUE!</v>
      </c>
      <c r="Q26" s="45" t="e">
        <f t="shared" si="4"/>
        <v>#VALUE!</v>
      </c>
      <c r="R26" s="41" t="e">
        <f>body!$I$16*POWER(body!$H$16,L26*60+M26)</f>
        <v>#VALUE!</v>
      </c>
      <c r="S26" s="41" t="e">
        <f>body!$I$16*POWER(body!$H$16,P26*60+Q26)</f>
        <v>#VALUE!</v>
      </c>
      <c r="T26" s="48" t="e">
        <f t="shared" si="5"/>
        <v>#VALUE!</v>
      </c>
      <c r="U26" s="49" t="e">
        <f t="shared" si="7"/>
        <v>#VALUE!</v>
      </c>
    </row>
    <row r="27" spans="1:21" ht="17.25" customHeight="1">
      <c r="A27" s="35"/>
      <c r="B27" s="53"/>
      <c r="C27" s="54"/>
      <c r="D27" s="55"/>
      <c r="E27" s="39" t="s">
        <v>38</v>
      </c>
      <c r="F27" s="40" t="e">
        <f t="shared" si="0"/>
        <v>#VALUE!</v>
      </c>
      <c r="G27" s="41" t="e">
        <f>body!$C$16*POWER(body!$B$16,E27)</f>
        <v>#VALUE!</v>
      </c>
      <c r="H27" s="42" t="s">
        <v>38</v>
      </c>
      <c r="I27" s="41" t="e">
        <f>body!$E$16*POWER(body!$D$16,H27)</f>
        <v>#VALUE!</v>
      </c>
      <c r="J27" s="39" t="s">
        <v>38</v>
      </c>
      <c r="K27" s="41" t="e">
        <f>body!$G$16*POWER(body!$F$16,J27)</f>
        <v>#VALUE!</v>
      </c>
      <c r="L27" s="126"/>
      <c r="M27" s="127" t="s">
        <v>38</v>
      </c>
      <c r="N27" s="45" t="e">
        <f t="shared" si="1"/>
        <v>#VALUE!</v>
      </c>
      <c r="O27" s="45" t="e">
        <f t="shared" si="2"/>
        <v>#VALUE!</v>
      </c>
      <c r="P27" s="128" t="e">
        <f t="shared" si="3"/>
        <v>#VALUE!</v>
      </c>
      <c r="Q27" s="45" t="e">
        <f t="shared" si="4"/>
        <v>#VALUE!</v>
      </c>
      <c r="R27" s="41" t="e">
        <f>body!$I$16*POWER(body!$H$16,L27*60+M27)</f>
        <v>#VALUE!</v>
      </c>
      <c r="S27" s="41" t="e">
        <f>body!$I$16*POWER(body!$H$16,P27*60+Q27)</f>
        <v>#VALUE!</v>
      </c>
      <c r="T27" s="48" t="e">
        <f t="shared" si="5"/>
        <v>#VALUE!</v>
      </c>
      <c r="U27" s="49" t="e">
        <f t="shared" si="7"/>
        <v>#VALUE!</v>
      </c>
    </row>
    <row r="28" spans="1:21" ht="17.25" customHeight="1">
      <c r="A28" s="35"/>
      <c r="B28" s="53"/>
      <c r="C28" s="54"/>
      <c r="D28" s="55"/>
      <c r="E28" s="39" t="s">
        <v>38</v>
      </c>
      <c r="F28" s="40" t="e">
        <f t="shared" si="0"/>
        <v>#VALUE!</v>
      </c>
      <c r="G28" s="41" t="e">
        <f>body!$C$16*POWER(body!$B$16,E28)</f>
        <v>#VALUE!</v>
      </c>
      <c r="H28" s="42" t="s">
        <v>38</v>
      </c>
      <c r="I28" s="41" t="e">
        <f>body!$E$16*POWER(body!$D$16,H28)</f>
        <v>#VALUE!</v>
      </c>
      <c r="J28" s="39" t="s">
        <v>38</v>
      </c>
      <c r="K28" s="41" t="e">
        <f>body!$G$16*POWER(body!$F$16,J28)</f>
        <v>#VALUE!</v>
      </c>
      <c r="L28" s="126"/>
      <c r="M28" s="127" t="s">
        <v>38</v>
      </c>
      <c r="N28" s="45" t="e">
        <f t="shared" si="1"/>
        <v>#VALUE!</v>
      </c>
      <c r="O28" s="45" t="e">
        <f t="shared" si="2"/>
        <v>#VALUE!</v>
      </c>
      <c r="P28" s="128" t="e">
        <f t="shared" si="3"/>
        <v>#VALUE!</v>
      </c>
      <c r="Q28" s="45" t="e">
        <f t="shared" si="4"/>
        <v>#VALUE!</v>
      </c>
      <c r="R28" s="41" t="e">
        <f>body!$I$16*POWER(body!$H$16,L28*60+M28)</f>
        <v>#VALUE!</v>
      </c>
      <c r="S28" s="41" t="e">
        <f>body!$I$16*POWER(body!$H$16,P28*60+Q28)</f>
        <v>#VALUE!</v>
      </c>
      <c r="T28" s="48" t="e">
        <f t="shared" si="5"/>
        <v>#VALUE!</v>
      </c>
      <c r="U28" s="49" t="e">
        <f t="shared" si="7"/>
        <v>#VALUE!</v>
      </c>
    </row>
    <row r="29" spans="1:21" ht="17.25" customHeight="1">
      <c r="A29" s="35"/>
      <c r="B29" s="53"/>
      <c r="C29" s="54"/>
      <c r="D29" s="55"/>
      <c r="E29" s="39" t="s">
        <v>38</v>
      </c>
      <c r="F29" s="40" t="e">
        <f t="shared" si="0"/>
        <v>#VALUE!</v>
      </c>
      <c r="G29" s="41" t="e">
        <f>body!$C$16*POWER(body!$B$16,E29)</f>
        <v>#VALUE!</v>
      </c>
      <c r="H29" s="42" t="s">
        <v>38</v>
      </c>
      <c r="I29" s="41" t="e">
        <f>body!$E$16*POWER(body!$D$16,H29)</f>
        <v>#VALUE!</v>
      </c>
      <c r="J29" s="39" t="s">
        <v>38</v>
      </c>
      <c r="K29" s="41" t="e">
        <f>body!$G$16*POWER(body!$F$16,J29)</f>
        <v>#VALUE!</v>
      </c>
      <c r="L29" s="126"/>
      <c r="M29" s="127" t="s">
        <v>38</v>
      </c>
      <c r="N29" s="45" t="e">
        <f t="shared" si="1"/>
        <v>#VALUE!</v>
      </c>
      <c r="O29" s="45" t="e">
        <f t="shared" si="2"/>
        <v>#VALUE!</v>
      </c>
      <c r="P29" s="128" t="e">
        <f t="shared" si="3"/>
        <v>#VALUE!</v>
      </c>
      <c r="Q29" s="45" t="e">
        <f t="shared" si="4"/>
        <v>#VALUE!</v>
      </c>
      <c r="R29" s="41" t="e">
        <f>body!$I$16*POWER(body!$H$16,L29*60+M29)</f>
        <v>#VALUE!</v>
      </c>
      <c r="S29" s="41" t="e">
        <f>body!$I$16*POWER(body!$H$16,P29*60+Q29)</f>
        <v>#VALUE!</v>
      </c>
      <c r="T29" s="48" t="e">
        <f t="shared" si="5"/>
        <v>#VALUE!</v>
      </c>
      <c r="U29" s="49" t="e">
        <f t="shared" si="7"/>
        <v>#VALUE!</v>
      </c>
    </row>
    <row r="30" spans="1:21" ht="17.25" customHeight="1">
      <c r="A30" s="35"/>
      <c r="B30" s="53"/>
      <c r="C30" s="54"/>
      <c r="D30" s="55"/>
      <c r="E30" s="39" t="s">
        <v>38</v>
      </c>
      <c r="F30" s="40" t="e">
        <f t="shared" si="0"/>
        <v>#VALUE!</v>
      </c>
      <c r="G30" s="41" t="e">
        <f>body!$C$16*POWER(body!$B$16,E30)</f>
        <v>#VALUE!</v>
      </c>
      <c r="H30" s="42" t="s">
        <v>38</v>
      </c>
      <c r="I30" s="41" t="e">
        <f>body!$E$16*POWER(body!$D$16,H30)</f>
        <v>#VALUE!</v>
      </c>
      <c r="J30" s="39" t="s">
        <v>38</v>
      </c>
      <c r="K30" s="41" t="e">
        <f>body!$G$16*POWER(body!$F$16,J30)</f>
        <v>#VALUE!</v>
      </c>
      <c r="L30" s="126"/>
      <c r="M30" s="127" t="s">
        <v>38</v>
      </c>
      <c r="N30" s="45" t="e">
        <f t="shared" si="1"/>
        <v>#VALUE!</v>
      </c>
      <c r="O30" s="45" t="e">
        <f t="shared" si="2"/>
        <v>#VALUE!</v>
      </c>
      <c r="P30" s="128" t="e">
        <f t="shared" si="3"/>
        <v>#VALUE!</v>
      </c>
      <c r="Q30" s="45" t="e">
        <f t="shared" si="4"/>
        <v>#VALUE!</v>
      </c>
      <c r="R30" s="41" t="e">
        <f>body!$I$16*POWER(body!$H$16,L30*60+M30)</f>
        <v>#VALUE!</v>
      </c>
      <c r="S30" s="41" t="e">
        <f>body!$I$16*POWER(body!$H$16,P30*60+Q30)</f>
        <v>#VALUE!</v>
      </c>
      <c r="T30" s="48" t="e">
        <f t="shared" si="5"/>
        <v>#VALUE!</v>
      </c>
      <c r="U30" s="49" t="e">
        <f t="shared" si="7"/>
        <v>#VALUE!</v>
      </c>
    </row>
    <row r="31" spans="1:21" ht="17.25" customHeight="1">
      <c r="A31" s="35"/>
      <c r="B31" s="53"/>
      <c r="C31" s="54"/>
      <c r="D31" s="55"/>
      <c r="E31" s="39" t="s">
        <v>38</v>
      </c>
      <c r="F31" s="40" t="e">
        <f t="shared" si="0"/>
        <v>#VALUE!</v>
      </c>
      <c r="G31" s="41" t="e">
        <f>body!$C$16*POWER(body!$B$16,E31)</f>
        <v>#VALUE!</v>
      </c>
      <c r="H31" s="42" t="s">
        <v>38</v>
      </c>
      <c r="I31" s="41" t="e">
        <f>body!$E$16*POWER(body!$D$16,H31)</f>
        <v>#VALUE!</v>
      </c>
      <c r="J31" s="39" t="s">
        <v>38</v>
      </c>
      <c r="K31" s="41" t="e">
        <f>body!$G$16*POWER(body!$F$16,J31)</f>
        <v>#VALUE!</v>
      </c>
      <c r="L31" s="126"/>
      <c r="M31" s="127" t="s">
        <v>38</v>
      </c>
      <c r="N31" s="45" t="e">
        <f t="shared" si="1"/>
        <v>#VALUE!</v>
      </c>
      <c r="O31" s="45" t="e">
        <f t="shared" si="2"/>
        <v>#VALUE!</v>
      </c>
      <c r="P31" s="128" t="e">
        <f t="shared" si="3"/>
        <v>#VALUE!</v>
      </c>
      <c r="Q31" s="45" t="e">
        <f t="shared" si="4"/>
        <v>#VALUE!</v>
      </c>
      <c r="R31" s="41" t="e">
        <f>body!$I$16*POWER(body!$H$16,L31*60+M31)</f>
        <v>#VALUE!</v>
      </c>
      <c r="S31" s="41" t="e">
        <f>body!$I$16*POWER(body!$H$16,P31*60+Q31)</f>
        <v>#VALUE!</v>
      </c>
      <c r="T31" s="48" t="e">
        <f t="shared" si="5"/>
        <v>#VALUE!</v>
      </c>
      <c r="U31" s="49" t="e">
        <f t="shared" si="7"/>
        <v>#VALUE!</v>
      </c>
    </row>
    <row r="32" spans="1:21" ht="17.25" customHeight="1">
      <c r="A32" s="35"/>
      <c r="B32" s="53"/>
      <c r="C32" s="54"/>
      <c r="D32" s="55"/>
      <c r="E32" s="39" t="s">
        <v>38</v>
      </c>
      <c r="F32" s="40" t="e">
        <f t="shared" si="0"/>
        <v>#VALUE!</v>
      </c>
      <c r="G32" s="41" t="e">
        <f>body!$C$16*POWER(body!$B$16,E32)</f>
        <v>#VALUE!</v>
      </c>
      <c r="H32" s="42" t="s">
        <v>38</v>
      </c>
      <c r="I32" s="41" t="e">
        <f>body!$E$16*POWER(body!$D$16,H32)</f>
        <v>#VALUE!</v>
      </c>
      <c r="J32" s="39" t="s">
        <v>38</v>
      </c>
      <c r="K32" s="41" t="e">
        <f>body!$G$16*POWER(body!$F$16,J32)</f>
        <v>#VALUE!</v>
      </c>
      <c r="L32" s="126"/>
      <c r="M32" s="127" t="s">
        <v>38</v>
      </c>
      <c r="N32" s="45" t="e">
        <f t="shared" si="1"/>
        <v>#VALUE!</v>
      </c>
      <c r="O32" s="45" t="e">
        <f t="shared" si="2"/>
        <v>#VALUE!</v>
      </c>
      <c r="P32" s="128" t="e">
        <f t="shared" si="3"/>
        <v>#VALUE!</v>
      </c>
      <c r="Q32" s="45" t="e">
        <f t="shared" si="4"/>
        <v>#VALUE!</v>
      </c>
      <c r="R32" s="41" t="e">
        <f>body!$I$16*POWER(body!$H$16,L32*60+M32)</f>
        <v>#VALUE!</v>
      </c>
      <c r="S32" s="41" t="e">
        <f>body!$I$16*POWER(body!$H$16,P32*60+Q32)</f>
        <v>#VALUE!</v>
      </c>
      <c r="T32" s="48" t="e">
        <f t="shared" si="5"/>
        <v>#VALUE!</v>
      </c>
      <c r="U32" s="49" t="e">
        <f t="shared" si="7"/>
        <v>#VALUE!</v>
      </c>
    </row>
    <row r="33" spans="1:159" ht="17.25" customHeight="1">
      <c r="A33" s="35"/>
      <c r="B33" s="53"/>
      <c r="C33" s="54"/>
      <c r="D33" s="55"/>
      <c r="E33" s="39" t="s">
        <v>38</v>
      </c>
      <c r="F33" s="40" t="e">
        <f t="shared" si="0"/>
        <v>#VALUE!</v>
      </c>
      <c r="G33" s="41" t="e">
        <f>body!$C$16*POWER(body!$B$16,E33)</f>
        <v>#VALUE!</v>
      </c>
      <c r="H33" s="42" t="s">
        <v>38</v>
      </c>
      <c r="I33" s="41" t="e">
        <f>body!$E$16*POWER(body!$D$16,H33)</f>
        <v>#VALUE!</v>
      </c>
      <c r="J33" s="39" t="s">
        <v>38</v>
      </c>
      <c r="K33" s="41" t="e">
        <f>body!$G$16*POWER(body!$F$16,J33)</f>
        <v>#VALUE!</v>
      </c>
      <c r="L33" s="126"/>
      <c r="M33" s="127" t="s">
        <v>38</v>
      </c>
      <c r="N33" s="45" t="e">
        <f t="shared" si="1"/>
        <v>#VALUE!</v>
      </c>
      <c r="O33" s="45" t="e">
        <f t="shared" si="2"/>
        <v>#VALUE!</v>
      </c>
      <c r="P33" s="128" t="e">
        <f t="shared" si="3"/>
        <v>#VALUE!</v>
      </c>
      <c r="Q33" s="45" t="e">
        <f t="shared" si="4"/>
        <v>#VALUE!</v>
      </c>
      <c r="R33" s="41" t="e">
        <f>body!$I$16*POWER(body!$H$16,L33*60+M33)</f>
        <v>#VALUE!</v>
      </c>
      <c r="S33" s="41" t="e">
        <f>body!$I$16*POWER(body!$H$16,P33*60+Q33)</f>
        <v>#VALUE!</v>
      </c>
      <c r="T33" s="48" t="e">
        <f t="shared" si="5"/>
        <v>#VALUE!</v>
      </c>
      <c r="U33" s="49" t="e">
        <f t="shared" si="7"/>
        <v>#VALUE!</v>
      </c>
    </row>
    <row r="34" spans="1:159" ht="17.25" customHeight="1">
      <c r="A34" s="35"/>
      <c r="B34" s="53"/>
      <c r="C34" s="54"/>
      <c r="D34" s="55"/>
      <c r="E34" s="39" t="s">
        <v>38</v>
      </c>
      <c r="F34" s="40" t="e">
        <f t="shared" si="0"/>
        <v>#VALUE!</v>
      </c>
      <c r="G34" s="41" t="e">
        <f>body!$C$16*POWER(body!$B$16,E34)</f>
        <v>#VALUE!</v>
      </c>
      <c r="H34" s="42" t="s">
        <v>38</v>
      </c>
      <c r="I34" s="41" t="e">
        <f>body!$E$16*POWER(body!$D$16,H34)</f>
        <v>#VALUE!</v>
      </c>
      <c r="J34" s="39" t="s">
        <v>38</v>
      </c>
      <c r="K34" s="41" t="e">
        <f>body!$G$16*POWER(body!$F$16,J34)</f>
        <v>#VALUE!</v>
      </c>
      <c r="L34" s="126"/>
      <c r="M34" s="127" t="s">
        <v>38</v>
      </c>
      <c r="N34" s="45" t="e">
        <f t="shared" si="1"/>
        <v>#VALUE!</v>
      </c>
      <c r="O34" s="45" t="e">
        <f t="shared" si="2"/>
        <v>#VALUE!</v>
      </c>
      <c r="P34" s="128" t="e">
        <f t="shared" si="3"/>
        <v>#VALUE!</v>
      </c>
      <c r="Q34" s="45" t="e">
        <f t="shared" si="4"/>
        <v>#VALUE!</v>
      </c>
      <c r="R34" s="41" t="e">
        <f>body!$I$16*POWER(body!$H$16,L34*60+M34)</f>
        <v>#VALUE!</v>
      </c>
      <c r="S34" s="41" t="e">
        <f>body!$I$16*POWER(body!$H$16,P34*60+Q34)</f>
        <v>#VALUE!</v>
      </c>
      <c r="T34" s="48" t="e">
        <f t="shared" si="5"/>
        <v>#VALUE!</v>
      </c>
      <c r="U34" s="49" t="e">
        <f t="shared" si="7"/>
        <v>#VALUE!</v>
      </c>
    </row>
    <row r="35" spans="1:159" ht="21.2" customHeight="1">
      <c r="A35" s="59"/>
      <c r="B35" s="60"/>
      <c r="C35" s="61"/>
      <c r="D35" s="62"/>
      <c r="E35" s="39" t="s">
        <v>38</v>
      </c>
      <c r="F35" s="40" t="e">
        <f t="shared" si="0"/>
        <v>#VALUE!</v>
      </c>
      <c r="G35" s="41" t="e">
        <f>body!$C$16*POWER(body!$B$16,E35)</f>
        <v>#VALUE!</v>
      </c>
      <c r="H35" s="42" t="s">
        <v>38</v>
      </c>
      <c r="I35" s="41" t="e">
        <f>body!$E$16*POWER(body!$D$16,H35)</f>
        <v>#VALUE!</v>
      </c>
      <c r="J35" s="39" t="s">
        <v>38</v>
      </c>
      <c r="K35" s="41" t="e">
        <f>body!$G$16*POWER(body!$F$16,J35)</f>
        <v>#VALUE!</v>
      </c>
      <c r="L35" s="126"/>
      <c r="M35" s="127" t="s">
        <v>38</v>
      </c>
      <c r="N35" s="45" t="e">
        <f t="shared" si="1"/>
        <v>#VALUE!</v>
      </c>
      <c r="O35" s="45" t="e">
        <f t="shared" si="2"/>
        <v>#VALUE!</v>
      </c>
      <c r="P35" s="128" t="e">
        <f t="shared" si="3"/>
        <v>#VALUE!</v>
      </c>
      <c r="Q35" s="45" t="e">
        <f t="shared" si="4"/>
        <v>#VALUE!</v>
      </c>
      <c r="R35" s="41" t="e">
        <f>body!$I$16*POWER(body!$H$16,L35*60+M35)</f>
        <v>#VALUE!</v>
      </c>
      <c r="S35" s="41" t="e">
        <f>body!$I$16*POWER(body!$H$16,P35*60+Q35)</f>
        <v>#VALUE!</v>
      </c>
      <c r="T35" s="48" t="e">
        <f t="shared" si="5"/>
        <v>#VALUE!</v>
      </c>
      <c r="U35" s="49" t="e">
        <f t="shared" si="7"/>
        <v>#VALUE!</v>
      </c>
    </row>
    <row r="36" spans="1:159" s="34" customFormat="1" ht="21.2" customHeight="1">
      <c r="A36" s="65"/>
      <c r="B36" s="66"/>
      <c r="C36" s="66"/>
      <c r="D36" s="67"/>
      <c r="E36" s="68"/>
      <c r="F36" s="68"/>
      <c r="G36" s="66"/>
      <c r="H36" s="66"/>
      <c r="I36" s="66"/>
      <c r="J36" s="68"/>
      <c r="K36" s="66"/>
      <c r="L36" s="66"/>
      <c r="M36" s="69"/>
      <c r="N36" s="69"/>
      <c r="O36" s="69"/>
      <c r="P36" s="69"/>
      <c r="Q36" s="69"/>
      <c r="R36" s="69"/>
      <c r="S36" s="66"/>
      <c r="T36" s="66"/>
      <c r="U36" s="70"/>
    </row>
    <row r="37" spans="1:159" ht="21.2" customHeight="1">
      <c r="A37" s="129" t="s">
        <v>46</v>
      </c>
      <c r="B37" s="71"/>
      <c r="C37" s="71"/>
      <c r="D37" s="72"/>
      <c r="E37" s="73"/>
      <c r="F37" s="73"/>
      <c r="G37" s="71" t="e">
        <f>SUM(G4:G16)</f>
        <v>#VALUE!</v>
      </c>
      <c r="H37" s="71"/>
      <c r="I37" s="71" t="e">
        <f>SUM(I4:I16)</f>
        <v>#VALUE!</v>
      </c>
      <c r="J37" s="73"/>
      <c r="K37" s="71" t="e">
        <f>SUM(K4:K16)</f>
        <v>#VALUE!</v>
      </c>
      <c r="L37" s="71"/>
      <c r="M37" s="74"/>
      <c r="N37" s="74"/>
      <c r="O37" s="74"/>
      <c r="P37" s="74"/>
      <c r="Q37" s="74"/>
      <c r="R37" s="74"/>
      <c r="S37" s="71" t="e">
        <f>SUM(S4:S16)</f>
        <v>#VALUE!</v>
      </c>
      <c r="T37" s="71"/>
      <c r="U37" s="75"/>
    </row>
    <row r="38" spans="1:159" ht="21.2" customHeight="1">
      <c r="A38" s="129" t="s">
        <v>47</v>
      </c>
      <c r="B38" s="71"/>
      <c r="C38" s="71"/>
      <c r="D38" s="72"/>
      <c r="E38" s="73"/>
      <c r="F38" s="73"/>
      <c r="G38" s="71" t="e">
        <f>AVERAGE(G4:G16)</f>
        <v>#VALUE!</v>
      </c>
      <c r="H38" s="71"/>
      <c r="I38" s="71" t="e">
        <f>AVERAGE(I4:I16)</f>
        <v>#VALUE!</v>
      </c>
      <c r="J38" s="73"/>
      <c r="K38" s="71" t="e">
        <f>AVERAGE(K4:K16)</f>
        <v>#VALUE!</v>
      </c>
      <c r="L38" s="71"/>
      <c r="M38" s="74"/>
      <c r="N38" s="74"/>
      <c r="O38" s="74"/>
      <c r="P38" s="74"/>
      <c r="Q38" s="74"/>
      <c r="R38" s="74"/>
      <c r="S38" s="71" t="e">
        <f>AVERAGE(S4:S16)</f>
        <v>#VALUE!</v>
      </c>
      <c r="T38" s="71"/>
      <c r="U38" s="75"/>
    </row>
    <row r="39" spans="1:159" ht="17.25" customHeight="1">
      <c r="B39" s="11"/>
      <c r="C39" s="21"/>
      <c r="D39" s="11"/>
      <c r="E39" s="76"/>
      <c r="F39" s="76"/>
      <c r="G39" s="77"/>
      <c r="H39" s="77"/>
      <c r="I39" s="77"/>
      <c r="J39" s="76"/>
      <c r="K39" s="77"/>
      <c r="L39" s="77"/>
      <c r="M39" s="20"/>
      <c r="N39" s="20"/>
      <c r="O39" s="20"/>
      <c r="P39" s="20"/>
      <c r="Q39" s="20"/>
      <c r="R39" s="77"/>
      <c r="S39" s="77"/>
      <c r="T39" s="77"/>
      <c r="U39" s="77"/>
    </row>
    <row r="40" spans="1:159" ht="17.25" customHeight="1">
      <c r="B40" s="11"/>
      <c r="C40" s="21"/>
      <c r="D40" s="11"/>
      <c r="E40" s="76"/>
      <c r="F40" s="76"/>
      <c r="G40" s="77"/>
      <c r="H40" s="77"/>
      <c r="I40" s="77"/>
      <c r="J40" s="76"/>
      <c r="K40" s="77"/>
      <c r="L40" s="77"/>
      <c r="M40" s="20"/>
      <c r="N40" s="20"/>
      <c r="O40" s="20"/>
      <c r="P40" s="20"/>
      <c r="Q40" s="20"/>
      <c r="R40" s="77"/>
      <c r="S40" s="77"/>
      <c r="T40" s="77"/>
      <c r="U40" s="77"/>
    </row>
    <row r="41" spans="1:159" ht="17.25" customHeight="1">
      <c r="B41" s="11"/>
      <c r="C41" s="21"/>
      <c r="D41" s="11"/>
      <c r="E41" s="76"/>
      <c r="F41" s="76"/>
      <c r="G41" s="77"/>
      <c r="H41" s="77"/>
      <c r="I41" s="77"/>
      <c r="J41" s="76"/>
      <c r="K41" s="77"/>
      <c r="L41" s="77"/>
      <c r="M41" s="20"/>
      <c r="N41" s="20"/>
      <c r="O41" s="20"/>
      <c r="P41" s="20"/>
      <c r="Q41" s="20"/>
      <c r="R41" s="21"/>
      <c r="T41" s="77"/>
      <c r="U41" s="77"/>
    </row>
    <row r="42" spans="1:159" ht="17.25" customHeight="1">
      <c r="M42" s="20"/>
      <c r="N42" s="20"/>
      <c r="O42" s="20"/>
      <c r="P42" s="20"/>
      <c r="Q42" s="20"/>
      <c r="R42" s="21"/>
    </row>
    <row r="43" spans="1:159" ht="17.25" customHeight="1">
      <c r="M43" s="20"/>
      <c r="N43" s="20"/>
      <c r="O43" s="20"/>
      <c r="P43" s="20"/>
      <c r="Q43" s="20"/>
      <c r="R43" s="21"/>
    </row>
    <row r="44" spans="1:159" ht="17.25" customHeight="1">
      <c r="M44" s="20"/>
      <c r="N44" s="20"/>
      <c r="O44" s="20"/>
      <c r="P44" s="20"/>
      <c r="Q44" s="20"/>
      <c r="R44" s="21"/>
    </row>
    <row r="45" spans="1:159" ht="17.25" customHeight="1">
      <c r="B45" s="78" t="s">
        <v>48</v>
      </c>
      <c r="C45" s="79"/>
      <c r="D45" s="78"/>
      <c r="E45" s="76"/>
      <c r="F45" s="76"/>
      <c r="G45" s="77"/>
      <c r="H45" s="77"/>
      <c r="I45" s="77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/>
      <c r="V45" s="80"/>
    </row>
    <row r="46" spans="1:159" ht="17.25" customHeight="1">
      <c r="M46" s="16"/>
      <c r="N46" s="16"/>
      <c r="O46" s="16"/>
      <c r="P46" s="16"/>
      <c r="Q46" s="16"/>
      <c r="R46" s="14"/>
      <c r="S46" s="14"/>
      <c r="T46" s="34"/>
    </row>
    <row r="47" spans="1:159" s="93" customFormat="1" ht="22.5" customHeight="1">
      <c r="A47" s="81"/>
      <c r="B47" s="82"/>
      <c r="C47" s="83"/>
      <c r="D47" s="84" t="s">
        <v>33</v>
      </c>
      <c r="E47" s="85" t="s">
        <v>49</v>
      </c>
      <c r="F47" s="85"/>
      <c r="G47" s="86" t="s">
        <v>50</v>
      </c>
      <c r="H47" s="87" t="s">
        <v>51</v>
      </c>
      <c r="I47" s="86" t="s">
        <v>50</v>
      </c>
      <c r="J47" s="87" t="s">
        <v>52</v>
      </c>
      <c r="K47" s="86" t="s">
        <v>50</v>
      </c>
      <c r="L47" s="85" t="s">
        <v>53</v>
      </c>
      <c r="M47" s="88"/>
      <c r="N47" s="88"/>
      <c r="O47" s="88"/>
      <c r="P47" s="88"/>
      <c r="Q47" s="88"/>
      <c r="R47" s="86" t="s">
        <v>50</v>
      </c>
      <c r="S47" s="86"/>
      <c r="T47" s="89" t="s">
        <v>36</v>
      </c>
      <c r="U47" s="90" t="s">
        <v>37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1:159" s="104" customFormat="1" ht="16.5" customHeight="1">
      <c r="A48" s="94"/>
      <c r="B48" s="95"/>
      <c r="C48" s="95"/>
      <c r="D48" s="96"/>
      <c r="E48" s="97"/>
      <c r="F48" s="97"/>
      <c r="G48" s="96"/>
      <c r="H48" s="98"/>
      <c r="I48" s="96"/>
      <c r="J48" s="99"/>
      <c r="K48" s="96"/>
      <c r="L48" s="100"/>
      <c r="M48" s="98"/>
      <c r="N48" s="98"/>
      <c r="O48" s="98"/>
      <c r="P48" s="98"/>
      <c r="Q48" s="98"/>
      <c r="R48" s="96"/>
      <c r="S48" s="96"/>
      <c r="T48" s="101">
        <f>G48+I48+K48+R48</f>
        <v>0</v>
      </c>
      <c r="U48" s="102"/>
      <c r="V48" s="10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</row>
    <row r="49" spans="2:159" ht="17.25" customHeight="1">
      <c r="B49" s="105"/>
      <c r="C49" s="95"/>
      <c r="D49" s="96"/>
      <c r="E49" s="97"/>
      <c r="F49" s="97"/>
      <c r="G49" s="96"/>
      <c r="H49" s="106"/>
      <c r="I49" s="96"/>
      <c r="J49" s="99"/>
      <c r="K49" s="96"/>
      <c r="L49" s="107"/>
      <c r="M49" s="98"/>
      <c r="N49" s="98"/>
      <c r="O49" s="98"/>
      <c r="P49" s="98"/>
      <c r="Q49" s="98"/>
      <c r="R49" s="96"/>
      <c r="S49" s="96"/>
      <c r="T49" s="101"/>
      <c r="U49" s="108"/>
      <c r="V49" s="10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</row>
    <row r="50" spans="2:159" ht="17.25" customHeight="1">
      <c r="B50" s="109"/>
      <c r="C50" s="110"/>
      <c r="D50" s="111"/>
      <c r="E50" s="112"/>
      <c r="F50" s="112"/>
      <c r="G50" s="111"/>
      <c r="H50" s="113"/>
      <c r="I50" s="111"/>
      <c r="J50" s="114"/>
      <c r="K50" s="111"/>
      <c r="L50" s="115"/>
      <c r="M50" s="113"/>
      <c r="N50" s="113"/>
      <c r="O50" s="113"/>
      <c r="P50" s="113"/>
      <c r="Q50" s="113"/>
      <c r="R50" s="111"/>
      <c r="S50" s="96"/>
      <c r="T50" s="101"/>
      <c r="U50" s="116"/>
    </row>
    <row r="51" spans="2:159" ht="17.25" customHeight="1">
      <c r="B51" s="109"/>
      <c r="C51" s="110"/>
      <c r="D51" s="111"/>
      <c r="E51" s="112"/>
      <c r="F51" s="112"/>
      <c r="G51" s="111"/>
      <c r="H51" s="113"/>
      <c r="I51" s="111"/>
      <c r="J51" s="114"/>
      <c r="K51" s="111"/>
      <c r="L51" s="115"/>
      <c r="M51" s="113"/>
      <c r="N51" s="113"/>
      <c r="O51" s="113"/>
      <c r="P51" s="113"/>
      <c r="Q51" s="113"/>
      <c r="R51" s="111"/>
      <c r="S51" s="96"/>
      <c r="T51" s="101"/>
      <c r="U51" s="116"/>
    </row>
    <row r="52" spans="2:159" ht="17.25" customHeight="1">
      <c r="B52" s="109"/>
      <c r="C52" s="110"/>
      <c r="D52" s="111"/>
      <c r="E52" s="112"/>
      <c r="F52" s="112"/>
      <c r="G52" s="111"/>
      <c r="H52" s="113"/>
      <c r="I52" s="111"/>
      <c r="J52" s="114"/>
      <c r="K52" s="111"/>
      <c r="L52" s="115"/>
      <c r="M52" s="113"/>
      <c r="N52" s="113"/>
      <c r="O52" s="113"/>
      <c r="P52" s="113"/>
      <c r="Q52" s="113"/>
      <c r="R52" s="111"/>
      <c r="S52" s="111"/>
      <c r="T52" s="117"/>
      <c r="U52" s="116"/>
    </row>
    <row r="53" spans="2:159" ht="17.25" customHeight="1">
      <c r="B53" s="109"/>
      <c r="C53" s="110"/>
      <c r="D53" s="111"/>
      <c r="E53" s="112"/>
      <c r="F53" s="112"/>
      <c r="G53" s="111"/>
      <c r="H53" s="113"/>
      <c r="I53" s="111"/>
      <c r="J53" s="114"/>
      <c r="K53" s="111"/>
      <c r="L53" s="115"/>
      <c r="M53" s="113"/>
      <c r="N53" s="113"/>
      <c r="O53" s="113"/>
      <c r="P53" s="113"/>
      <c r="Q53" s="113"/>
      <c r="R53" s="111"/>
      <c r="S53" s="111"/>
      <c r="T53" s="117"/>
      <c r="U53" s="116"/>
    </row>
    <row r="54" spans="2:159" ht="17.25" customHeight="1">
      <c r="B54" s="109"/>
      <c r="C54" s="110"/>
      <c r="D54" s="111"/>
      <c r="E54" s="112"/>
      <c r="F54" s="112"/>
      <c r="G54" s="111"/>
      <c r="H54" s="113"/>
      <c r="I54" s="111"/>
      <c r="J54" s="114"/>
      <c r="K54" s="111"/>
      <c r="L54" s="115"/>
      <c r="M54" s="113"/>
      <c r="N54" s="113"/>
      <c r="O54" s="113"/>
      <c r="P54" s="113"/>
      <c r="Q54" s="113"/>
      <c r="R54" s="111"/>
      <c r="S54" s="111"/>
      <c r="T54" s="117"/>
      <c r="U54" s="116"/>
    </row>
    <row r="55" spans="2:159" ht="17.25" customHeight="1">
      <c r="B55" s="109"/>
      <c r="C55" s="110"/>
      <c r="D55" s="111"/>
      <c r="E55" s="112"/>
      <c r="F55" s="112"/>
      <c r="G55" s="111"/>
      <c r="H55" s="113"/>
      <c r="I55" s="111"/>
      <c r="J55" s="114"/>
      <c r="K55" s="111"/>
      <c r="L55" s="115"/>
      <c r="M55" s="113"/>
      <c r="N55" s="113"/>
      <c r="O55" s="113"/>
      <c r="P55" s="113"/>
      <c r="Q55" s="113"/>
      <c r="R55" s="111"/>
      <c r="S55" s="111"/>
      <c r="T55" s="117"/>
      <c r="U55" s="116"/>
    </row>
    <row r="56" spans="2:159" ht="17.25" customHeight="1">
      <c r="B56" s="109"/>
      <c r="C56" s="110"/>
      <c r="D56" s="111"/>
      <c r="E56" s="112"/>
      <c r="F56" s="112"/>
      <c r="G56" s="117"/>
      <c r="H56" s="113"/>
      <c r="I56" s="117"/>
      <c r="J56" s="114"/>
      <c r="K56" s="117"/>
      <c r="L56" s="110"/>
      <c r="M56" s="113"/>
      <c r="N56" s="113"/>
      <c r="O56" s="113"/>
      <c r="P56" s="113"/>
      <c r="Q56" s="113"/>
      <c r="R56" s="117"/>
      <c r="S56" s="117"/>
      <c r="T56" s="117"/>
      <c r="U56" s="116"/>
    </row>
    <row r="57" spans="2:159" ht="17.25" customHeight="1">
      <c r="B57" s="109"/>
      <c r="C57" s="110"/>
      <c r="D57" s="111"/>
      <c r="E57" s="112"/>
      <c r="F57" s="112"/>
      <c r="G57" s="117"/>
      <c r="H57" s="113"/>
      <c r="I57" s="117"/>
      <c r="J57" s="114"/>
      <c r="K57" s="117"/>
      <c r="L57" s="110"/>
      <c r="M57" s="113"/>
      <c r="N57" s="113"/>
      <c r="O57" s="113"/>
      <c r="P57" s="113"/>
      <c r="Q57" s="113"/>
      <c r="R57" s="117"/>
      <c r="S57" s="117"/>
      <c r="T57" s="117"/>
      <c r="U57" s="116"/>
    </row>
    <row r="58" spans="2:159" ht="17.25" customHeight="1">
      <c r="B58" s="109"/>
      <c r="C58" s="110"/>
      <c r="D58" s="111"/>
      <c r="E58" s="112"/>
      <c r="F58" s="112"/>
      <c r="G58" s="117"/>
      <c r="H58" s="113"/>
      <c r="I58" s="117"/>
      <c r="J58" s="114"/>
      <c r="K58" s="117"/>
      <c r="L58" s="110"/>
      <c r="M58" s="113"/>
      <c r="N58" s="113"/>
      <c r="O58" s="113"/>
      <c r="P58" s="113"/>
      <c r="Q58" s="113"/>
      <c r="R58" s="117"/>
      <c r="S58" s="117"/>
      <c r="T58" s="117"/>
      <c r="U58" s="116"/>
    </row>
    <row r="59" spans="2:159" ht="17.25" customHeight="1">
      <c r="B59" s="109"/>
      <c r="C59" s="110"/>
      <c r="D59" s="111"/>
      <c r="E59" s="112"/>
      <c r="F59" s="112"/>
      <c r="G59" s="117"/>
      <c r="H59" s="113"/>
      <c r="I59" s="117"/>
      <c r="J59" s="114"/>
      <c r="K59" s="117"/>
      <c r="L59" s="110"/>
      <c r="M59" s="113"/>
      <c r="N59" s="113"/>
      <c r="O59" s="113"/>
      <c r="P59" s="113"/>
      <c r="Q59" s="113"/>
      <c r="R59" s="117"/>
      <c r="S59" s="117"/>
      <c r="T59" s="117"/>
      <c r="U59" s="116"/>
    </row>
    <row r="60" spans="2:159" ht="17.25" customHeight="1">
      <c r="B60" s="109"/>
      <c r="C60" s="110"/>
      <c r="D60" s="111"/>
      <c r="E60" s="112"/>
      <c r="F60" s="112"/>
      <c r="G60" s="117"/>
      <c r="H60" s="113"/>
      <c r="I60" s="117"/>
      <c r="J60" s="114"/>
      <c r="K60" s="117"/>
      <c r="L60" s="110"/>
      <c r="M60" s="113"/>
      <c r="N60" s="113"/>
      <c r="O60" s="113"/>
      <c r="P60" s="113"/>
      <c r="Q60" s="113"/>
      <c r="R60" s="117"/>
      <c r="S60" s="117"/>
      <c r="T60" s="117"/>
      <c r="U60" s="116"/>
    </row>
    <row r="61" spans="2:159" ht="17.25" customHeight="1">
      <c r="B61" s="109"/>
      <c r="C61" s="110"/>
      <c r="D61" s="111"/>
      <c r="E61" s="112"/>
      <c r="F61" s="112"/>
      <c r="G61" s="117"/>
      <c r="H61" s="113"/>
      <c r="I61" s="117"/>
      <c r="J61" s="114"/>
      <c r="K61" s="117"/>
      <c r="L61" s="110"/>
      <c r="M61" s="113"/>
      <c r="N61" s="113"/>
      <c r="O61" s="113"/>
      <c r="P61" s="113"/>
      <c r="Q61" s="113"/>
      <c r="R61" s="117"/>
      <c r="S61" s="117"/>
      <c r="T61" s="117"/>
      <c r="U61" s="116"/>
    </row>
    <row r="62" spans="2:159" ht="17.25" customHeight="1">
      <c r="B62" s="109"/>
      <c r="C62" s="110"/>
      <c r="D62" s="111"/>
      <c r="E62" s="112"/>
      <c r="F62" s="112"/>
      <c r="G62" s="117"/>
      <c r="H62" s="113"/>
      <c r="I62" s="117"/>
      <c r="J62" s="114"/>
      <c r="K62" s="117"/>
      <c r="L62" s="110"/>
      <c r="M62" s="113"/>
      <c r="N62" s="113"/>
      <c r="O62" s="113"/>
      <c r="P62" s="113"/>
      <c r="Q62" s="113"/>
      <c r="R62" s="117"/>
      <c r="S62" s="117"/>
      <c r="T62" s="117"/>
      <c r="U62" s="116"/>
    </row>
    <row r="63" spans="2:159" ht="17.25" customHeight="1">
      <c r="B63" s="109"/>
      <c r="C63" s="110"/>
      <c r="D63" s="111"/>
      <c r="E63" s="112"/>
      <c r="F63" s="112"/>
      <c r="G63" s="117"/>
      <c r="H63" s="113"/>
      <c r="I63" s="117"/>
      <c r="J63" s="114"/>
      <c r="K63" s="117"/>
      <c r="L63" s="110"/>
      <c r="M63" s="113"/>
      <c r="N63" s="113"/>
      <c r="O63" s="113"/>
      <c r="P63" s="113"/>
      <c r="Q63" s="113"/>
      <c r="R63" s="117"/>
      <c r="S63" s="117"/>
      <c r="T63" s="117"/>
      <c r="U63" s="116"/>
    </row>
    <row r="64" spans="2:159" ht="17.25" customHeight="1">
      <c r="B64" s="109"/>
      <c r="C64" s="110"/>
      <c r="D64" s="111"/>
      <c r="E64" s="112"/>
      <c r="F64" s="112"/>
      <c r="G64" s="117"/>
      <c r="H64" s="113"/>
      <c r="I64" s="117"/>
      <c r="J64" s="114"/>
      <c r="K64" s="117"/>
      <c r="L64" s="110"/>
      <c r="M64" s="113"/>
      <c r="N64" s="113"/>
      <c r="O64" s="113"/>
      <c r="P64" s="113"/>
      <c r="Q64" s="113"/>
      <c r="R64" s="117"/>
      <c r="S64" s="117"/>
      <c r="T64" s="117"/>
      <c r="U64" s="116"/>
    </row>
    <row r="65" spans="2:21" ht="17.25" customHeight="1">
      <c r="B65" s="109"/>
      <c r="C65" s="110"/>
      <c r="D65" s="111"/>
      <c r="E65" s="112"/>
      <c r="F65" s="112"/>
      <c r="G65" s="117"/>
      <c r="H65" s="113"/>
      <c r="I65" s="117"/>
      <c r="J65" s="114"/>
      <c r="K65" s="117"/>
      <c r="L65" s="110"/>
      <c r="M65" s="113"/>
      <c r="N65" s="113"/>
      <c r="O65" s="113"/>
      <c r="P65" s="113"/>
      <c r="Q65" s="113"/>
      <c r="R65" s="117"/>
      <c r="S65" s="117"/>
      <c r="T65" s="117"/>
      <c r="U65" s="116"/>
    </row>
    <row r="66" spans="2:21" ht="17.25" customHeight="1">
      <c r="B66" s="109"/>
      <c r="C66" s="110"/>
      <c r="D66" s="111"/>
      <c r="E66" s="112"/>
      <c r="F66" s="112"/>
      <c r="G66" s="117"/>
      <c r="H66" s="113"/>
      <c r="I66" s="117"/>
      <c r="J66" s="114"/>
      <c r="K66" s="117"/>
      <c r="L66" s="110"/>
      <c r="M66" s="113"/>
      <c r="N66" s="113"/>
      <c r="O66" s="113"/>
      <c r="P66" s="113"/>
      <c r="Q66" s="113"/>
      <c r="R66" s="117"/>
      <c r="S66" s="117"/>
      <c r="T66" s="117"/>
      <c r="U66" s="116"/>
    </row>
    <row r="67" spans="2:21" ht="17.25" customHeight="1">
      <c r="B67" s="118"/>
      <c r="C67" s="119"/>
      <c r="D67" s="120"/>
      <c r="E67" s="121"/>
      <c r="F67" s="121"/>
      <c r="G67" s="122"/>
      <c r="H67" s="123"/>
      <c r="I67" s="122"/>
      <c r="J67" s="124"/>
      <c r="K67" s="122"/>
      <c r="L67" s="119"/>
      <c r="M67" s="123"/>
      <c r="N67" s="123"/>
      <c r="O67" s="123"/>
      <c r="P67" s="123"/>
      <c r="Q67" s="123"/>
      <c r="R67" s="122"/>
      <c r="S67" s="122"/>
      <c r="T67" s="122"/>
      <c r="U67" s="125"/>
    </row>
  </sheetData>
  <mergeCells count="3">
    <mergeCell ref="B1:M1"/>
    <mergeCell ref="L3:M3"/>
    <mergeCell ref="P3:Q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33FF"/>
  </sheetPr>
  <dimension ref="A1:FC67"/>
  <sheetViews>
    <sheetView zoomScaleNormal="100" workbookViewId="0">
      <selection activeCell="A4" sqref="A4"/>
    </sheetView>
  </sheetViews>
  <sheetFormatPr defaultRowHeight="12.75"/>
  <cols>
    <col min="1" max="1" width="6.28515625" style="14" customWidth="1"/>
    <col min="2" max="2" width="20.5703125" customWidth="1"/>
    <col min="3" max="3" width="5.28515625" style="14" customWidth="1"/>
    <col min="4" max="4" width="17.85546875" customWidth="1"/>
    <col min="5" max="6" width="8.7109375" style="15" customWidth="1"/>
    <col min="7" max="7" width="8.28515625" style="14" customWidth="1"/>
    <col min="8" max="8" width="8.7109375" style="16" customWidth="1"/>
    <col min="9" max="9" width="8.28515625" style="14" customWidth="1"/>
    <col min="10" max="10" width="8.7109375" style="15" customWidth="1"/>
    <col min="11" max="11" width="8.28515625" style="14" customWidth="1"/>
    <col min="12" max="12" width="4.7109375" style="14" customWidth="1"/>
    <col min="13" max="13" width="6.5703125" style="17" customWidth="1"/>
    <col min="14" max="15" width="8.28515625" style="18" customWidth="1"/>
    <col min="16" max="16" width="5" style="18" customWidth="1"/>
    <col min="17" max="17" width="8.28515625" style="18" customWidth="1"/>
    <col min="18" max="18" width="8.28515625" style="19" customWidth="1"/>
    <col min="19" max="19" width="8.28515625" style="21" customWidth="1"/>
    <col min="20" max="20" width="8.28515625" style="14" customWidth="1"/>
    <col min="21" max="21" width="6.28515625" style="14" customWidth="1"/>
    <col min="22" max="22" width="7" customWidth="1"/>
    <col min="23" max="30" width="11.5703125" customWidth="1"/>
    <col min="31" max="1025" width="8.7109375" customWidth="1"/>
  </cols>
  <sheetData>
    <row r="1" spans="1:25" ht="26.25" customHeight="1">
      <c r="B1" s="1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  <c r="O1" s="20"/>
      <c r="P1" s="20"/>
      <c r="Q1" s="20"/>
      <c r="R1" s="21"/>
    </row>
    <row r="2" spans="1:25" ht="26.25" customHeight="1">
      <c r="E2" s="15" t="s">
        <v>26</v>
      </c>
      <c r="H2" s="16" t="s">
        <v>27</v>
      </c>
      <c r="J2" s="15" t="s">
        <v>28</v>
      </c>
      <c r="L2" s="14" t="s">
        <v>29</v>
      </c>
      <c r="M2" s="22" t="s">
        <v>26</v>
      </c>
      <c r="N2" s="22" t="s">
        <v>26</v>
      </c>
      <c r="O2" s="22" t="s">
        <v>26</v>
      </c>
      <c r="P2" s="14" t="s">
        <v>29</v>
      </c>
      <c r="Q2" s="22" t="s">
        <v>26</v>
      </c>
      <c r="R2" s="23"/>
    </row>
    <row r="3" spans="1:25" s="34" customFormat="1" ht="43.5" customHeight="1">
      <c r="A3" s="24" t="s">
        <v>30</v>
      </c>
      <c r="B3" s="25" t="s">
        <v>31</v>
      </c>
      <c r="C3" s="26" t="s">
        <v>32</v>
      </c>
      <c r="D3" s="27" t="s">
        <v>33</v>
      </c>
      <c r="E3" s="28" t="str">
        <f>CONCATENATE("Sprint ",$X$5,"m")</f>
        <v>Sprint 60m</v>
      </c>
      <c r="F3" s="28" t="str">
        <f>CONCATENATE("Sprint ",$X$10,"m prepocet")</f>
        <v>Sprint 60m prepocet</v>
      </c>
      <c r="G3" s="29" t="s">
        <v>20</v>
      </c>
      <c r="H3" s="30" t="s">
        <v>34</v>
      </c>
      <c r="I3" s="29" t="s">
        <v>20</v>
      </c>
      <c r="J3" s="31" t="s">
        <v>35</v>
      </c>
      <c r="K3" s="29" t="s">
        <v>20</v>
      </c>
      <c r="L3" s="3" t="str">
        <f>CONCATENATE("Běh ",$X$6,"m")</f>
        <v>Běh 1000m</v>
      </c>
      <c r="M3" s="3"/>
      <c r="N3" s="32" t="str">
        <f>CONCATENATE("Běh ",$X$6,"m v sek.")</f>
        <v>Běh 1000m v sek.</v>
      </c>
      <c r="O3" s="32" t="str">
        <f>CONCATENATE("Běh ",$X$11,"m prepocet v sek.")</f>
        <v>Běh 800m prepocet v sek.</v>
      </c>
      <c r="P3" s="3" t="str">
        <f>CONCATENATE("Běh ",$X$11,"m prepocet")</f>
        <v>Běh 800m prepocet</v>
      </c>
      <c r="Q3" s="3"/>
      <c r="R3" s="32" t="str">
        <f>CONCATENATE("Body ",$X$6,"m")</f>
        <v>Body 1000m</v>
      </c>
      <c r="S3" s="32" t="str">
        <f>CONCATENATE("Body ",$X$11,"m prepocet")</f>
        <v>Body 800m prepocet</v>
      </c>
      <c r="T3" s="30" t="s">
        <v>36</v>
      </c>
      <c r="U3" s="33" t="s">
        <v>37</v>
      </c>
    </row>
    <row r="4" spans="1:25" ht="17.25" customHeight="1">
      <c r="A4" s="35"/>
      <c r="B4" s="53"/>
      <c r="C4" s="54"/>
      <c r="D4" s="55"/>
      <c r="E4" s="39" t="s">
        <v>38</v>
      </c>
      <c r="F4" s="40" t="e">
        <f t="shared" ref="F4:F35" si="0">E4/$X$5*$X$10</f>
        <v>#VALUE!</v>
      </c>
      <c r="G4" s="41" t="e">
        <f>body!$C$16*POWER(body!$B$16,E4)</f>
        <v>#VALUE!</v>
      </c>
      <c r="H4" s="42" t="s">
        <v>38</v>
      </c>
      <c r="I4" s="41" t="e">
        <f>body!$E$16*POWER(body!$D$16,H4)</f>
        <v>#VALUE!</v>
      </c>
      <c r="J4" s="39" t="s">
        <v>38</v>
      </c>
      <c r="K4" s="41" t="e">
        <f>body!$G$16*POWER(body!$F$16,J4)</f>
        <v>#VALUE!</v>
      </c>
      <c r="L4" s="130"/>
      <c r="M4" s="127" t="s">
        <v>38</v>
      </c>
      <c r="N4" s="45" t="e">
        <f t="shared" ref="N4:N35" si="1">L4*60+M4</f>
        <v>#VALUE!</v>
      </c>
      <c r="O4" s="45" t="e">
        <f t="shared" ref="O4:O35" si="2">N4/$X$6*$X$11</f>
        <v>#VALUE!</v>
      </c>
      <c r="P4" s="128" t="e">
        <f t="shared" ref="P4:P35" si="3">FLOOR(O4/60,1)</f>
        <v>#VALUE!</v>
      </c>
      <c r="Q4" s="45" t="e">
        <f t="shared" ref="Q4:Q35" si="4">O4-P4*60</f>
        <v>#VALUE!</v>
      </c>
      <c r="R4" s="41" t="e">
        <f>body!$I$16*POWER(body!$H$16,L4*60+M4)</f>
        <v>#VALUE!</v>
      </c>
      <c r="S4" s="41" t="e">
        <f>body!$I$16*POWER(body!$H$16,P4*60+Q4)</f>
        <v>#VALUE!</v>
      </c>
      <c r="T4" s="48" t="e">
        <f t="shared" ref="T4:T35" si="5">G4+I4+K4+S4</f>
        <v>#VALUE!</v>
      </c>
      <c r="U4" s="49" t="e">
        <f t="shared" ref="U4:U35" si="6">RANK($T4,$T$4:$T$16,0)</f>
        <v>#VALUE!</v>
      </c>
      <c r="W4" s="50" t="s">
        <v>39</v>
      </c>
      <c r="X4" s="51"/>
      <c r="Y4" s="52"/>
    </row>
    <row r="5" spans="1:25" ht="17.25" customHeight="1">
      <c r="A5" s="35"/>
      <c r="B5" s="53"/>
      <c r="C5" s="54"/>
      <c r="D5" s="55"/>
      <c r="E5" s="39" t="s">
        <v>38</v>
      </c>
      <c r="F5" s="40" t="e">
        <f t="shared" si="0"/>
        <v>#VALUE!</v>
      </c>
      <c r="G5" s="41" t="e">
        <f>body!$C$16*POWER(body!$B$16,E5)</f>
        <v>#VALUE!</v>
      </c>
      <c r="H5" s="42" t="s">
        <v>38</v>
      </c>
      <c r="I5" s="41" t="e">
        <f>body!$E$16*POWER(body!$D$16,H5)</f>
        <v>#VALUE!</v>
      </c>
      <c r="J5" s="39" t="s">
        <v>38</v>
      </c>
      <c r="K5" s="41" t="e">
        <f>body!$G$16*POWER(body!$F$16,J5)</f>
        <v>#VALUE!</v>
      </c>
      <c r="L5" s="126"/>
      <c r="M5" s="127" t="s">
        <v>38</v>
      </c>
      <c r="N5" s="45" t="e">
        <f t="shared" si="1"/>
        <v>#VALUE!</v>
      </c>
      <c r="O5" s="45" t="e">
        <f t="shared" si="2"/>
        <v>#VALUE!</v>
      </c>
      <c r="P5" s="128" t="e">
        <f t="shared" si="3"/>
        <v>#VALUE!</v>
      </c>
      <c r="Q5" s="45" t="e">
        <f t="shared" si="4"/>
        <v>#VALUE!</v>
      </c>
      <c r="R5" s="41" t="e">
        <f>body!$I$16*POWER(body!$H$16,L5*60+M5)</f>
        <v>#VALUE!</v>
      </c>
      <c r="S5" s="41" t="e">
        <f>body!$I$16*POWER(body!$H$16,P5*60+Q5)</f>
        <v>#VALUE!</v>
      </c>
      <c r="T5" s="48" t="e">
        <f t="shared" si="5"/>
        <v>#VALUE!</v>
      </c>
      <c r="U5" s="49" t="e">
        <f t="shared" si="6"/>
        <v>#VALUE!</v>
      </c>
      <c r="W5" s="51" t="s">
        <v>40</v>
      </c>
      <c r="X5" s="52">
        <v>60</v>
      </c>
      <c r="Y5" s="52" t="s">
        <v>8</v>
      </c>
    </row>
    <row r="6" spans="1:25" ht="17.25" customHeight="1">
      <c r="A6" s="35"/>
      <c r="B6" s="53"/>
      <c r="C6" s="54"/>
      <c r="D6" s="55"/>
      <c r="E6" s="39" t="s">
        <v>38</v>
      </c>
      <c r="F6" s="40" t="e">
        <f t="shared" si="0"/>
        <v>#VALUE!</v>
      </c>
      <c r="G6" s="41" t="e">
        <f>body!$C$16*POWER(body!$B$16,E6)</f>
        <v>#VALUE!</v>
      </c>
      <c r="H6" s="42" t="s">
        <v>38</v>
      </c>
      <c r="I6" s="41" t="e">
        <f>body!$E$16*POWER(body!$D$16,H6)</f>
        <v>#VALUE!</v>
      </c>
      <c r="J6" s="39" t="s">
        <v>38</v>
      </c>
      <c r="K6" s="41" t="e">
        <f>body!$G$16*POWER(body!$F$16,J6)</f>
        <v>#VALUE!</v>
      </c>
      <c r="L6" s="126"/>
      <c r="M6" s="127" t="s">
        <v>38</v>
      </c>
      <c r="N6" s="45" t="e">
        <f t="shared" si="1"/>
        <v>#VALUE!</v>
      </c>
      <c r="O6" s="45" t="e">
        <f t="shared" si="2"/>
        <v>#VALUE!</v>
      </c>
      <c r="P6" s="128" t="e">
        <f t="shared" si="3"/>
        <v>#VALUE!</v>
      </c>
      <c r="Q6" s="45" t="e">
        <f t="shared" si="4"/>
        <v>#VALUE!</v>
      </c>
      <c r="R6" s="41" t="e">
        <f>body!$I$16*POWER(body!$H$16,L6*60+M6)</f>
        <v>#VALUE!</v>
      </c>
      <c r="S6" s="41" t="e">
        <f>body!$I$16*POWER(body!$H$16,P6*60+Q6)</f>
        <v>#VALUE!</v>
      </c>
      <c r="T6" s="48" t="e">
        <f t="shared" si="5"/>
        <v>#VALUE!</v>
      </c>
      <c r="U6" s="49" t="e">
        <f t="shared" si="6"/>
        <v>#VALUE!</v>
      </c>
      <c r="W6" s="51" t="s">
        <v>41</v>
      </c>
      <c r="X6" s="52">
        <v>1000</v>
      </c>
      <c r="Y6" s="52" t="s">
        <v>8</v>
      </c>
    </row>
    <row r="7" spans="1:25" ht="17.25" customHeight="1">
      <c r="A7" s="35"/>
      <c r="B7" s="53"/>
      <c r="C7" s="54"/>
      <c r="D7" s="55"/>
      <c r="E7" s="39" t="s">
        <v>38</v>
      </c>
      <c r="F7" s="40" t="e">
        <f t="shared" si="0"/>
        <v>#VALUE!</v>
      </c>
      <c r="G7" s="41" t="e">
        <f>body!$C$16*POWER(body!$B$16,E7)</f>
        <v>#VALUE!</v>
      </c>
      <c r="H7" s="42" t="s">
        <v>38</v>
      </c>
      <c r="I7" s="41" t="e">
        <f>body!$E$16*POWER(body!$D$16,H7)</f>
        <v>#VALUE!</v>
      </c>
      <c r="J7" s="39" t="s">
        <v>38</v>
      </c>
      <c r="K7" s="41" t="e">
        <f>body!$G$16*POWER(body!$F$16,J7)</f>
        <v>#VALUE!</v>
      </c>
      <c r="L7" s="126"/>
      <c r="M7" s="127" t="s">
        <v>38</v>
      </c>
      <c r="N7" s="45" t="e">
        <f t="shared" si="1"/>
        <v>#VALUE!</v>
      </c>
      <c r="O7" s="45" t="e">
        <f t="shared" si="2"/>
        <v>#VALUE!</v>
      </c>
      <c r="P7" s="128" t="e">
        <f t="shared" si="3"/>
        <v>#VALUE!</v>
      </c>
      <c r="Q7" s="45" t="e">
        <f t="shared" si="4"/>
        <v>#VALUE!</v>
      </c>
      <c r="R7" s="41" t="e">
        <f>body!$I$16*POWER(body!$H$16,L7*60+M7)</f>
        <v>#VALUE!</v>
      </c>
      <c r="S7" s="41" t="e">
        <f>body!$I$16*POWER(body!$H$16,P7*60+Q7)</f>
        <v>#VALUE!</v>
      </c>
      <c r="T7" s="48" t="e">
        <f t="shared" si="5"/>
        <v>#VALUE!</v>
      </c>
      <c r="U7" s="49" t="e">
        <f t="shared" si="6"/>
        <v>#VALUE!</v>
      </c>
      <c r="W7" s="51" t="s">
        <v>42</v>
      </c>
      <c r="X7" s="52"/>
      <c r="Y7" s="52"/>
    </row>
    <row r="8" spans="1:25" ht="17.25" customHeight="1">
      <c r="A8" s="35"/>
      <c r="B8" s="53"/>
      <c r="C8" s="54"/>
      <c r="D8" s="55"/>
      <c r="E8" s="39" t="s">
        <v>38</v>
      </c>
      <c r="F8" s="40" t="e">
        <f t="shared" si="0"/>
        <v>#VALUE!</v>
      </c>
      <c r="G8" s="41" t="e">
        <f>body!$C$16*POWER(body!$B$16,E8)</f>
        <v>#VALUE!</v>
      </c>
      <c r="H8" s="42" t="s">
        <v>38</v>
      </c>
      <c r="I8" s="41" t="e">
        <f>body!$E$16*POWER(body!$D$16,H8)</f>
        <v>#VALUE!</v>
      </c>
      <c r="J8" s="39" t="s">
        <v>38</v>
      </c>
      <c r="K8" s="41" t="e">
        <f>body!$G$16*POWER(body!$F$16,J8)</f>
        <v>#VALUE!</v>
      </c>
      <c r="L8" s="126"/>
      <c r="M8" s="127" t="s">
        <v>38</v>
      </c>
      <c r="N8" s="45" t="e">
        <f t="shared" si="1"/>
        <v>#VALUE!</v>
      </c>
      <c r="O8" s="45" t="e">
        <f t="shared" si="2"/>
        <v>#VALUE!</v>
      </c>
      <c r="P8" s="128" t="e">
        <f t="shared" si="3"/>
        <v>#VALUE!</v>
      </c>
      <c r="Q8" s="45" t="e">
        <f t="shared" si="4"/>
        <v>#VALUE!</v>
      </c>
      <c r="R8" s="41" t="e">
        <f>body!$I$16*POWER(body!$H$16,L8*60+M8)</f>
        <v>#VALUE!</v>
      </c>
      <c r="S8" s="41" t="e">
        <f>body!$I$16*POWER(body!$H$16,P8*60+Q8)</f>
        <v>#VALUE!</v>
      </c>
      <c r="T8" s="48" t="e">
        <f t="shared" si="5"/>
        <v>#VALUE!</v>
      </c>
      <c r="U8" s="49" t="e">
        <f t="shared" si="6"/>
        <v>#VALUE!</v>
      </c>
      <c r="W8" s="51" t="s">
        <v>43</v>
      </c>
      <c r="X8" s="52"/>
      <c r="Y8" s="52"/>
    </row>
    <row r="9" spans="1:25" ht="17.25" customHeight="1">
      <c r="A9" s="35"/>
      <c r="B9" s="53"/>
      <c r="C9" s="54"/>
      <c r="D9" s="55"/>
      <c r="E9" s="39" t="s">
        <v>38</v>
      </c>
      <c r="F9" s="40" t="e">
        <f t="shared" si="0"/>
        <v>#VALUE!</v>
      </c>
      <c r="G9" s="41" t="e">
        <f>body!$C$16*POWER(body!$B$16,E9)</f>
        <v>#VALUE!</v>
      </c>
      <c r="H9" s="42" t="s">
        <v>38</v>
      </c>
      <c r="I9" s="41" t="e">
        <f>body!$E$16*POWER(body!$D$16,H9)</f>
        <v>#VALUE!</v>
      </c>
      <c r="J9" s="39" t="s">
        <v>38</v>
      </c>
      <c r="K9" s="41" t="e">
        <f>body!$G$16*POWER(body!$F$16,J9)</f>
        <v>#VALUE!</v>
      </c>
      <c r="L9" s="126"/>
      <c r="M9" s="127" t="s">
        <v>38</v>
      </c>
      <c r="N9" s="45" t="e">
        <f t="shared" si="1"/>
        <v>#VALUE!</v>
      </c>
      <c r="O9" s="45" t="e">
        <f t="shared" si="2"/>
        <v>#VALUE!</v>
      </c>
      <c r="P9" s="128" t="e">
        <f t="shared" si="3"/>
        <v>#VALUE!</v>
      </c>
      <c r="Q9" s="45" t="e">
        <f t="shared" si="4"/>
        <v>#VALUE!</v>
      </c>
      <c r="R9" s="41" t="e">
        <f>body!$I$16*POWER(body!$H$16,L9*60+M9)</f>
        <v>#VALUE!</v>
      </c>
      <c r="S9" s="41" t="e">
        <f>body!$I$16*POWER(body!$H$16,P9*60+Q9)</f>
        <v>#VALUE!</v>
      </c>
      <c r="T9" s="48" t="e">
        <f t="shared" si="5"/>
        <v>#VALUE!</v>
      </c>
      <c r="U9" s="49" t="e">
        <f t="shared" si="6"/>
        <v>#VALUE!</v>
      </c>
      <c r="W9" s="11"/>
    </row>
    <row r="10" spans="1:25" ht="17.25" customHeight="1">
      <c r="A10" s="35"/>
      <c r="B10" s="53"/>
      <c r="C10" s="54"/>
      <c r="D10" s="55"/>
      <c r="E10" s="39" t="s">
        <v>38</v>
      </c>
      <c r="F10" s="40" t="e">
        <f t="shared" si="0"/>
        <v>#VALUE!</v>
      </c>
      <c r="G10" s="41" t="e">
        <f>body!$C$16*POWER(body!$B$16,E10)</f>
        <v>#VALUE!</v>
      </c>
      <c r="H10" s="42" t="s">
        <v>38</v>
      </c>
      <c r="I10" s="41" t="e">
        <f>body!$E$16*POWER(body!$D$16,H10)</f>
        <v>#VALUE!</v>
      </c>
      <c r="J10" s="39" t="s">
        <v>38</v>
      </c>
      <c r="K10" s="41" t="e">
        <f>body!$G$16*POWER(body!$F$16,J10)</f>
        <v>#VALUE!</v>
      </c>
      <c r="L10" s="126"/>
      <c r="M10" s="127" t="s">
        <v>38</v>
      </c>
      <c r="N10" s="45" t="e">
        <f t="shared" si="1"/>
        <v>#VALUE!</v>
      </c>
      <c r="O10" s="45" t="e">
        <f t="shared" si="2"/>
        <v>#VALUE!</v>
      </c>
      <c r="P10" s="128" t="e">
        <f t="shared" si="3"/>
        <v>#VALUE!</v>
      </c>
      <c r="Q10" s="45" t="e">
        <f t="shared" si="4"/>
        <v>#VALUE!</v>
      </c>
      <c r="R10" s="41" t="e">
        <f>body!$I$16*POWER(body!$H$16,L10*60+M10)</f>
        <v>#VALUE!</v>
      </c>
      <c r="S10" s="41" t="e">
        <f>body!$I$16*POWER(body!$H$16,P10*60+Q10)</f>
        <v>#VALUE!</v>
      </c>
      <c r="T10" s="48" t="e">
        <f t="shared" si="5"/>
        <v>#VALUE!</v>
      </c>
      <c r="U10" s="49" t="e">
        <f t="shared" si="6"/>
        <v>#VALUE!</v>
      </c>
      <c r="W10" s="11" t="s">
        <v>44</v>
      </c>
      <c r="X10">
        <v>60</v>
      </c>
      <c r="Y10" t="s">
        <v>8</v>
      </c>
    </row>
    <row r="11" spans="1:25" ht="17.25" customHeight="1">
      <c r="A11" s="35"/>
      <c r="B11" s="53"/>
      <c r="C11" s="54"/>
      <c r="D11" s="55"/>
      <c r="E11" s="39" t="s">
        <v>38</v>
      </c>
      <c r="F11" s="40" t="e">
        <f t="shared" si="0"/>
        <v>#VALUE!</v>
      </c>
      <c r="G11" s="41" t="e">
        <f>body!$C$16*POWER(body!$B$16,E11)</f>
        <v>#VALUE!</v>
      </c>
      <c r="H11" s="42" t="s">
        <v>38</v>
      </c>
      <c r="I11" s="41" t="e">
        <f>body!$E$16*POWER(body!$D$16,H11)</f>
        <v>#VALUE!</v>
      </c>
      <c r="J11" s="39" t="s">
        <v>38</v>
      </c>
      <c r="K11" s="41" t="e">
        <f>body!$G$16*POWER(body!$F$16,J11)</f>
        <v>#VALUE!</v>
      </c>
      <c r="L11" s="126"/>
      <c r="M11" s="127" t="s">
        <v>38</v>
      </c>
      <c r="N11" s="45" t="e">
        <f t="shared" si="1"/>
        <v>#VALUE!</v>
      </c>
      <c r="O11" s="45" t="e">
        <f t="shared" si="2"/>
        <v>#VALUE!</v>
      </c>
      <c r="P11" s="128" t="e">
        <f t="shared" si="3"/>
        <v>#VALUE!</v>
      </c>
      <c r="Q11" s="45" t="e">
        <f t="shared" si="4"/>
        <v>#VALUE!</v>
      </c>
      <c r="R11" s="41" t="e">
        <f>body!$I$16*POWER(body!$H$16,L11*60+M11)</f>
        <v>#VALUE!</v>
      </c>
      <c r="S11" s="41" t="e">
        <f>body!$I$16*POWER(body!$H$16,P11*60+Q11)</f>
        <v>#VALUE!</v>
      </c>
      <c r="T11" s="48" t="e">
        <f t="shared" si="5"/>
        <v>#VALUE!</v>
      </c>
      <c r="U11" s="49" t="e">
        <f t="shared" si="6"/>
        <v>#VALUE!</v>
      </c>
      <c r="W11" s="11" t="s">
        <v>45</v>
      </c>
      <c r="X11">
        <v>800</v>
      </c>
      <c r="Y11" t="s">
        <v>8</v>
      </c>
    </row>
    <row r="12" spans="1:25" ht="17.25" customHeight="1">
      <c r="A12" s="35"/>
      <c r="B12" s="53"/>
      <c r="C12" s="54"/>
      <c r="D12" s="55"/>
      <c r="E12" s="39" t="s">
        <v>38</v>
      </c>
      <c r="F12" s="40" t="e">
        <f t="shared" si="0"/>
        <v>#VALUE!</v>
      </c>
      <c r="G12" s="41" t="e">
        <f>body!$C$16*POWER(body!$B$16,E12)</f>
        <v>#VALUE!</v>
      </c>
      <c r="H12" s="42" t="s">
        <v>38</v>
      </c>
      <c r="I12" s="41" t="e">
        <f>body!$E$16*POWER(body!$D$16,H12)</f>
        <v>#VALUE!</v>
      </c>
      <c r="J12" s="39" t="s">
        <v>38</v>
      </c>
      <c r="K12" s="41" t="e">
        <f>body!$G$16*POWER(body!$F$16,J12)</f>
        <v>#VALUE!</v>
      </c>
      <c r="L12" s="126"/>
      <c r="M12" s="127" t="s">
        <v>38</v>
      </c>
      <c r="N12" s="45" t="e">
        <f t="shared" si="1"/>
        <v>#VALUE!</v>
      </c>
      <c r="O12" s="45" t="e">
        <f t="shared" si="2"/>
        <v>#VALUE!</v>
      </c>
      <c r="P12" s="128" t="e">
        <f t="shared" si="3"/>
        <v>#VALUE!</v>
      </c>
      <c r="Q12" s="45" t="e">
        <f t="shared" si="4"/>
        <v>#VALUE!</v>
      </c>
      <c r="R12" s="41" t="e">
        <f>body!$I$16*POWER(body!$H$16,L12*60+M12)</f>
        <v>#VALUE!</v>
      </c>
      <c r="S12" s="41" t="e">
        <f>body!$I$16*POWER(body!$H$16,P12*60+Q12)</f>
        <v>#VALUE!</v>
      </c>
      <c r="T12" s="48" t="e">
        <f t="shared" si="5"/>
        <v>#VALUE!</v>
      </c>
      <c r="U12" s="49" t="e">
        <f t="shared" si="6"/>
        <v>#VALUE!</v>
      </c>
      <c r="W12" s="11"/>
    </row>
    <row r="13" spans="1:25" ht="17.25" customHeight="1">
      <c r="A13" s="35"/>
      <c r="B13" s="53"/>
      <c r="C13" s="54"/>
      <c r="D13" s="55"/>
      <c r="E13" s="39" t="s">
        <v>38</v>
      </c>
      <c r="F13" s="40" t="e">
        <f t="shared" si="0"/>
        <v>#VALUE!</v>
      </c>
      <c r="G13" s="41" t="e">
        <f>body!$C$16*POWER(body!$B$16,E13)</f>
        <v>#VALUE!</v>
      </c>
      <c r="H13" s="42" t="s">
        <v>38</v>
      </c>
      <c r="I13" s="41" t="e">
        <f>body!$E$16*POWER(body!$D$16,H13)</f>
        <v>#VALUE!</v>
      </c>
      <c r="J13" s="39" t="s">
        <v>38</v>
      </c>
      <c r="K13" s="41" t="e">
        <f>body!$G$16*POWER(body!$F$16,J13)</f>
        <v>#VALUE!</v>
      </c>
      <c r="L13" s="126"/>
      <c r="M13" s="127" t="s">
        <v>38</v>
      </c>
      <c r="N13" s="45" t="e">
        <f t="shared" si="1"/>
        <v>#VALUE!</v>
      </c>
      <c r="O13" s="45" t="e">
        <f t="shared" si="2"/>
        <v>#VALUE!</v>
      </c>
      <c r="P13" s="128" t="e">
        <f t="shared" si="3"/>
        <v>#VALUE!</v>
      </c>
      <c r="Q13" s="45" t="e">
        <f t="shared" si="4"/>
        <v>#VALUE!</v>
      </c>
      <c r="R13" s="41" t="e">
        <f>body!$I$16*POWER(body!$H$16,L13*60+M13)</f>
        <v>#VALUE!</v>
      </c>
      <c r="S13" s="41" t="e">
        <f>body!$I$16*POWER(body!$H$16,P13*60+Q13)</f>
        <v>#VALUE!</v>
      </c>
      <c r="T13" s="48" t="e">
        <f t="shared" si="5"/>
        <v>#VALUE!</v>
      </c>
      <c r="U13" s="49" t="e">
        <f t="shared" si="6"/>
        <v>#VALUE!</v>
      </c>
      <c r="W13" s="11"/>
    </row>
    <row r="14" spans="1:25" ht="17.25" customHeight="1">
      <c r="A14" s="35"/>
      <c r="B14" s="53"/>
      <c r="C14" s="54"/>
      <c r="D14" s="55"/>
      <c r="E14" s="39" t="s">
        <v>38</v>
      </c>
      <c r="F14" s="40" t="e">
        <f t="shared" si="0"/>
        <v>#VALUE!</v>
      </c>
      <c r="G14" s="41" t="e">
        <f>body!$C$16*POWER(body!$B$16,E14)</f>
        <v>#VALUE!</v>
      </c>
      <c r="H14" s="42" t="s">
        <v>38</v>
      </c>
      <c r="I14" s="41" t="e">
        <f>body!$E$16*POWER(body!$D$16,H14)</f>
        <v>#VALUE!</v>
      </c>
      <c r="J14" s="39" t="s">
        <v>38</v>
      </c>
      <c r="K14" s="41" t="e">
        <f>body!$G$16*POWER(body!$F$16,J14)</f>
        <v>#VALUE!</v>
      </c>
      <c r="L14" s="126"/>
      <c r="M14" s="127" t="s">
        <v>38</v>
      </c>
      <c r="N14" s="45" t="e">
        <f t="shared" si="1"/>
        <v>#VALUE!</v>
      </c>
      <c r="O14" s="45" t="e">
        <f t="shared" si="2"/>
        <v>#VALUE!</v>
      </c>
      <c r="P14" s="128" t="e">
        <f t="shared" si="3"/>
        <v>#VALUE!</v>
      </c>
      <c r="Q14" s="45" t="e">
        <f t="shared" si="4"/>
        <v>#VALUE!</v>
      </c>
      <c r="R14" s="41" t="e">
        <f>body!$I$16*POWER(body!$H$16,L14*60+M14)</f>
        <v>#VALUE!</v>
      </c>
      <c r="S14" s="41" t="e">
        <f>body!$I$16*POWER(body!$H$16,P14*60+Q14)</f>
        <v>#VALUE!</v>
      </c>
      <c r="T14" s="48" t="e">
        <f t="shared" si="5"/>
        <v>#VALUE!</v>
      </c>
      <c r="U14" s="49" t="e">
        <f t="shared" si="6"/>
        <v>#VALUE!</v>
      </c>
      <c r="W14" s="11"/>
    </row>
    <row r="15" spans="1:25" ht="17.25" customHeight="1">
      <c r="A15" s="35"/>
      <c r="B15" s="53"/>
      <c r="C15" s="54"/>
      <c r="D15" s="55"/>
      <c r="E15" s="39" t="s">
        <v>38</v>
      </c>
      <c r="F15" s="40" t="e">
        <f t="shared" si="0"/>
        <v>#VALUE!</v>
      </c>
      <c r="G15" s="41" t="e">
        <f>body!$C$16*POWER(body!$B$16,E15)</f>
        <v>#VALUE!</v>
      </c>
      <c r="H15" s="42" t="s">
        <v>38</v>
      </c>
      <c r="I15" s="41" t="e">
        <f>body!$E$16*POWER(body!$D$16,H15)</f>
        <v>#VALUE!</v>
      </c>
      <c r="J15" s="39" t="s">
        <v>38</v>
      </c>
      <c r="K15" s="41" t="e">
        <f>body!$G$16*POWER(body!$F$16,J15)</f>
        <v>#VALUE!</v>
      </c>
      <c r="L15" s="126"/>
      <c r="M15" s="127" t="s">
        <v>38</v>
      </c>
      <c r="N15" s="45" t="e">
        <f t="shared" si="1"/>
        <v>#VALUE!</v>
      </c>
      <c r="O15" s="45" t="e">
        <f t="shared" si="2"/>
        <v>#VALUE!</v>
      </c>
      <c r="P15" s="128" t="e">
        <f t="shared" si="3"/>
        <v>#VALUE!</v>
      </c>
      <c r="Q15" s="45" t="e">
        <f t="shared" si="4"/>
        <v>#VALUE!</v>
      </c>
      <c r="R15" s="41" t="e">
        <f>body!$I$16*POWER(body!$H$16,L15*60+M15)</f>
        <v>#VALUE!</v>
      </c>
      <c r="S15" s="41" t="e">
        <f>body!$I$16*POWER(body!$H$16,P15*60+Q15)</f>
        <v>#VALUE!</v>
      </c>
      <c r="T15" s="48" t="e">
        <f t="shared" si="5"/>
        <v>#VALUE!</v>
      </c>
      <c r="U15" s="49" t="e">
        <f t="shared" si="6"/>
        <v>#VALUE!</v>
      </c>
      <c r="W15" s="11"/>
    </row>
    <row r="16" spans="1:25" ht="17.25" customHeight="1">
      <c r="A16" s="35"/>
      <c r="B16" s="53"/>
      <c r="C16" s="54"/>
      <c r="D16" s="55"/>
      <c r="E16" s="39" t="s">
        <v>38</v>
      </c>
      <c r="F16" s="40" t="e">
        <f t="shared" si="0"/>
        <v>#VALUE!</v>
      </c>
      <c r="G16" s="41" t="e">
        <f>body!$C$16*POWER(body!$B$16,E16)</f>
        <v>#VALUE!</v>
      </c>
      <c r="H16" s="42" t="s">
        <v>38</v>
      </c>
      <c r="I16" s="41" t="e">
        <f>body!$E$16*POWER(body!$D$16,H16)</f>
        <v>#VALUE!</v>
      </c>
      <c r="J16" s="39" t="s">
        <v>38</v>
      </c>
      <c r="K16" s="41" t="e">
        <f>body!$G$16*POWER(body!$F$16,J16)</f>
        <v>#VALUE!</v>
      </c>
      <c r="L16" s="126"/>
      <c r="M16" s="127" t="s">
        <v>38</v>
      </c>
      <c r="N16" s="45" t="e">
        <f t="shared" si="1"/>
        <v>#VALUE!</v>
      </c>
      <c r="O16" s="45" t="e">
        <f t="shared" si="2"/>
        <v>#VALUE!</v>
      </c>
      <c r="P16" s="128" t="e">
        <f t="shared" si="3"/>
        <v>#VALUE!</v>
      </c>
      <c r="Q16" s="45" t="e">
        <f t="shared" si="4"/>
        <v>#VALUE!</v>
      </c>
      <c r="R16" s="41" t="e">
        <f>body!$I$16*POWER(body!$H$16,L16*60+M16)</f>
        <v>#VALUE!</v>
      </c>
      <c r="S16" s="41" t="e">
        <f>body!$I$16*POWER(body!$H$16,P16*60+Q16)</f>
        <v>#VALUE!</v>
      </c>
      <c r="T16" s="48" t="e">
        <f t="shared" si="5"/>
        <v>#VALUE!</v>
      </c>
      <c r="U16" s="49" t="e">
        <f t="shared" si="6"/>
        <v>#VALUE!</v>
      </c>
    </row>
    <row r="17" spans="1:21" ht="17.25" customHeight="1">
      <c r="A17" s="35"/>
      <c r="B17" s="53"/>
      <c r="C17" s="54"/>
      <c r="D17" s="55"/>
      <c r="E17" s="39" t="s">
        <v>38</v>
      </c>
      <c r="F17" s="40" t="e">
        <f t="shared" si="0"/>
        <v>#VALUE!</v>
      </c>
      <c r="G17" s="41" t="e">
        <f>body!$C$16*POWER(body!$B$16,E17)</f>
        <v>#VALUE!</v>
      </c>
      <c r="H17" s="42" t="s">
        <v>38</v>
      </c>
      <c r="I17" s="41" t="e">
        <f>body!$E$16*POWER(body!$D$16,H17)</f>
        <v>#VALUE!</v>
      </c>
      <c r="J17" s="39" t="s">
        <v>38</v>
      </c>
      <c r="K17" s="41" t="e">
        <f>body!$G$16*POWER(body!$F$16,J17)</f>
        <v>#VALUE!</v>
      </c>
      <c r="L17" s="126"/>
      <c r="M17" s="127" t="s">
        <v>38</v>
      </c>
      <c r="N17" s="45" t="e">
        <f t="shared" si="1"/>
        <v>#VALUE!</v>
      </c>
      <c r="O17" s="45" t="e">
        <f t="shared" si="2"/>
        <v>#VALUE!</v>
      </c>
      <c r="P17" s="128" t="e">
        <f t="shared" si="3"/>
        <v>#VALUE!</v>
      </c>
      <c r="Q17" s="45" t="e">
        <f t="shared" si="4"/>
        <v>#VALUE!</v>
      </c>
      <c r="R17" s="41" t="e">
        <f>body!$I$16*POWER(body!$H$16,L17*60+M17)</f>
        <v>#VALUE!</v>
      </c>
      <c r="S17" s="41" t="e">
        <f>body!$I$16*POWER(body!$H$16,P17*60+Q17)</f>
        <v>#VALUE!</v>
      </c>
      <c r="T17" s="48" t="e">
        <f t="shared" si="5"/>
        <v>#VALUE!</v>
      </c>
      <c r="U17" s="49" t="e">
        <f t="shared" si="6"/>
        <v>#VALUE!</v>
      </c>
    </row>
    <row r="18" spans="1:21" ht="17.25" customHeight="1">
      <c r="A18" s="35"/>
      <c r="B18" s="53"/>
      <c r="C18" s="54"/>
      <c r="D18" s="55"/>
      <c r="E18" s="39" t="s">
        <v>38</v>
      </c>
      <c r="F18" s="40" t="e">
        <f t="shared" si="0"/>
        <v>#VALUE!</v>
      </c>
      <c r="G18" s="41" t="e">
        <f>body!$C$16*POWER(body!$B$16,E18)</f>
        <v>#VALUE!</v>
      </c>
      <c r="H18" s="42" t="s">
        <v>38</v>
      </c>
      <c r="I18" s="41" t="e">
        <f>body!$E$16*POWER(body!$D$16,H18)</f>
        <v>#VALUE!</v>
      </c>
      <c r="J18" s="39" t="s">
        <v>38</v>
      </c>
      <c r="K18" s="41" t="e">
        <f>body!$G$16*POWER(body!$F$16,J18)</f>
        <v>#VALUE!</v>
      </c>
      <c r="L18" s="126"/>
      <c r="M18" s="127" t="s">
        <v>38</v>
      </c>
      <c r="N18" s="45" t="e">
        <f t="shared" si="1"/>
        <v>#VALUE!</v>
      </c>
      <c r="O18" s="45" t="e">
        <f t="shared" si="2"/>
        <v>#VALUE!</v>
      </c>
      <c r="P18" s="128" t="e">
        <f t="shared" si="3"/>
        <v>#VALUE!</v>
      </c>
      <c r="Q18" s="45" t="e">
        <f t="shared" si="4"/>
        <v>#VALUE!</v>
      </c>
      <c r="R18" s="41" t="e">
        <f>body!$I$16*POWER(body!$H$16,L18*60+M18)</f>
        <v>#VALUE!</v>
      </c>
      <c r="S18" s="41" t="e">
        <f>body!$I$16*POWER(body!$H$16,P18*60+Q18)</f>
        <v>#VALUE!</v>
      </c>
      <c r="T18" s="48" t="e">
        <f t="shared" si="5"/>
        <v>#VALUE!</v>
      </c>
      <c r="U18" s="49" t="e">
        <f t="shared" si="6"/>
        <v>#VALUE!</v>
      </c>
    </row>
    <row r="19" spans="1:21" ht="17.25" customHeight="1">
      <c r="A19" s="35"/>
      <c r="B19" s="53"/>
      <c r="C19" s="54"/>
      <c r="D19" s="55"/>
      <c r="E19" s="39" t="s">
        <v>38</v>
      </c>
      <c r="F19" s="40" t="e">
        <f t="shared" si="0"/>
        <v>#VALUE!</v>
      </c>
      <c r="G19" s="41" t="e">
        <f>body!$C$16*POWER(body!$B$16,E19)</f>
        <v>#VALUE!</v>
      </c>
      <c r="H19" s="42" t="s">
        <v>38</v>
      </c>
      <c r="I19" s="41" t="e">
        <f>body!$E$16*POWER(body!$D$16,H19)</f>
        <v>#VALUE!</v>
      </c>
      <c r="J19" s="39" t="s">
        <v>38</v>
      </c>
      <c r="K19" s="41" t="e">
        <f>body!$G$16*POWER(body!$F$16,J19)</f>
        <v>#VALUE!</v>
      </c>
      <c r="L19" s="126"/>
      <c r="M19" s="127" t="s">
        <v>38</v>
      </c>
      <c r="N19" s="45" t="e">
        <f t="shared" si="1"/>
        <v>#VALUE!</v>
      </c>
      <c r="O19" s="45" t="e">
        <f t="shared" si="2"/>
        <v>#VALUE!</v>
      </c>
      <c r="P19" s="128" t="e">
        <f t="shared" si="3"/>
        <v>#VALUE!</v>
      </c>
      <c r="Q19" s="45" t="e">
        <f t="shared" si="4"/>
        <v>#VALUE!</v>
      </c>
      <c r="R19" s="41" t="e">
        <f>body!$I$16*POWER(body!$H$16,L19*60+M19)</f>
        <v>#VALUE!</v>
      </c>
      <c r="S19" s="41" t="e">
        <f>body!$I$16*POWER(body!$H$16,P19*60+Q19)</f>
        <v>#VALUE!</v>
      </c>
      <c r="T19" s="48" t="e">
        <f t="shared" si="5"/>
        <v>#VALUE!</v>
      </c>
      <c r="U19" s="49" t="e">
        <f t="shared" si="6"/>
        <v>#VALUE!</v>
      </c>
    </row>
    <row r="20" spans="1:21" ht="17.25" customHeight="1">
      <c r="A20" s="35"/>
      <c r="B20" s="53"/>
      <c r="C20" s="54"/>
      <c r="D20" s="55"/>
      <c r="E20" s="39" t="s">
        <v>38</v>
      </c>
      <c r="F20" s="40" t="e">
        <f t="shared" si="0"/>
        <v>#VALUE!</v>
      </c>
      <c r="G20" s="41" t="e">
        <f>body!$C$16*POWER(body!$B$16,E20)</f>
        <v>#VALUE!</v>
      </c>
      <c r="H20" s="42" t="s">
        <v>38</v>
      </c>
      <c r="I20" s="41" t="e">
        <f>body!$E$16*POWER(body!$D$16,H20)</f>
        <v>#VALUE!</v>
      </c>
      <c r="J20" s="39" t="s">
        <v>38</v>
      </c>
      <c r="K20" s="41" t="e">
        <f>body!$G$16*POWER(body!$F$16,J20)</f>
        <v>#VALUE!</v>
      </c>
      <c r="L20" s="126"/>
      <c r="M20" s="127" t="s">
        <v>38</v>
      </c>
      <c r="N20" s="45" t="e">
        <f t="shared" si="1"/>
        <v>#VALUE!</v>
      </c>
      <c r="O20" s="45" t="e">
        <f t="shared" si="2"/>
        <v>#VALUE!</v>
      </c>
      <c r="P20" s="128" t="e">
        <f t="shared" si="3"/>
        <v>#VALUE!</v>
      </c>
      <c r="Q20" s="45" t="e">
        <f t="shared" si="4"/>
        <v>#VALUE!</v>
      </c>
      <c r="R20" s="41" t="e">
        <f>body!$I$16*POWER(body!$H$16,L20*60+M20)</f>
        <v>#VALUE!</v>
      </c>
      <c r="S20" s="41" t="e">
        <f>body!$I$16*POWER(body!$H$16,P20*60+Q20)</f>
        <v>#VALUE!</v>
      </c>
      <c r="T20" s="48" t="e">
        <f t="shared" si="5"/>
        <v>#VALUE!</v>
      </c>
      <c r="U20" s="49" t="e">
        <f t="shared" si="6"/>
        <v>#VALUE!</v>
      </c>
    </row>
    <row r="21" spans="1:21" ht="17.25" customHeight="1">
      <c r="A21" s="35"/>
      <c r="B21" s="53"/>
      <c r="C21" s="54"/>
      <c r="D21" s="55"/>
      <c r="E21" s="39" t="s">
        <v>38</v>
      </c>
      <c r="F21" s="40" t="e">
        <f t="shared" si="0"/>
        <v>#VALUE!</v>
      </c>
      <c r="G21" s="41" t="e">
        <f>body!$C$16*POWER(body!$B$16,E21)</f>
        <v>#VALUE!</v>
      </c>
      <c r="H21" s="42" t="s">
        <v>38</v>
      </c>
      <c r="I21" s="41" t="e">
        <f>body!$E$16*POWER(body!$D$16,H21)</f>
        <v>#VALUE!</v>
      </c>
      <c r="J21" s="39" t="s">
        <v>38</v>
      </c>
      <c r="K21" s="41" t="e">
        <f>body!$G$16*POWER(body!$F$16,J21)</f>
        <v>#VALUE!</v>
      </c>
      <c r="L21" s="126"/>
      <c r="M21" s="127" t="s">
        <v>38</v>
      </c>
      <c r="N21" s="45" t="e">
        <f t="shared" si="1"/>
        <v>#VALUE!</v>
      </c>
      <c r="O21" s="45" t="e">
        <f t="shared" si="2"/>
        <v>#VALUE!</v>
      </c>
      <c r="P21" s="128" t="e">
        <f t="shared" si="3"/>
        <v>#VALUE!</v>
      </c>
      <c r="Q21" s="45" t="e">
        <f t="shared" si="4"/>
        <v>#VALUE!</v>
      </c>
      <c r="R21" s="41" t="e">
        <f>body!$I$16*POWER(body!$H$16,L21*60+M21)</f>
        <v>#VALUE!</v>
      </c>
      <c r="S21" s="41" t="e">
        <f>body!$I$16*POWER(body!$H$16,P21*60+Q21)</f>
        <v>#VALUE!</v>
      </c>
      <c r="T21" s="48" t="e">
        <f t="shared" si="5"/>
        <v>#VALUE!</v>
      </c>
      <c r="U21" s="49" t="e">
        <f t="shared" si="6"/>
        <v>#VALUE!</v>
      </c>
    </row>
    <row r="22" spans="1:21" ht="17.25" customHeight="1">
      <c r="A22" s="35"/>
      <c r="B22" s="53"/>
      <c r="C22" s="54"/>
      <c r="D22" s="55"/>
      <c r="E22" s="39" t="s">
        <v>38</v>
      </c>
      <c r="F22" s="40" t="e">
        <f t="shared" si="0"/>
        <v>#VALUE!</v>
      </c>
      <c r="G22" s="41" t="e">
        <f>body!$C$16*POWER(body!$B$16,E22)</f>
        <v>#VALUE!</v>
      </c>
      <c r="H22" s="42" t="s">
        <v>38</v>
      </c>
      <c r="I22" s="41" t="e">
        <f>body!$E$16*POWER(body!$D$16,H22)</f>
        <v>#VALUE!</v>
      </c>
      <c r="J22" s="39" t="s">
        <v>38</v>
      </c>
      <c r="K22" s="41" t="e">
        <f>body!$G$16*POWER(body!$F$16,J22)</f>
        <v>#VALUE!</v>
      </c>
      <c r="L22" s="126"/>
      <c r="M22" s="127" t="s">
        <v>38</v>
      </c>
      <c r="N22" s="45" t="e">
        <f t="shared" si="1"/>
        <v>#VALUE!</v>
      </c>
      <c r="O22" s="45" t="e">
        <f t="shared" si="2"/>
        <v>#VALUE!</v>
      </c>
      <c r="P22" s="128" t="e">
        <f t="shared" si="3"/>
        <v>#VALUE!</v>
      </c>
      <c r="Q22" s="45" t="e">
        <f t="shared" si="4"/>
        <v>#VALUE!</v>
      </c>
      <c r="R22" s="41" t="e">
        <f>body!$I$16*POWER(body!$H$16,L22*60+M22)</f>
        <v>#VALUE!</v>
      </c>
      <c r="S22" s="41" t="e">
        <f>body!$I$16*POWER(body!$H$16,P22*60+Q22)</f>
        <v>#VALUE!</v>
      </c>
      <c r="T22" s="48" t="e">
        <f t="shared" si="5"/>
        <v>#VALUE!</v>
      </c>
      <c r="U22" s="49" t="e">
        <f t="shared" si="6"/>
        <v>#VALUE!</v>
      </c>
    </row>
    <row r="23" spans="1:21" ht="17.25" customHeight="1">
      <c r="A23" s="35"/>
      <c r="B23" s="53"/>
      <c r="C23" s="54"/>
      <c r="D23" s="55"/>
      <c r="E23" s="39" t="s">
        <v>38</v>
      </c>
      <c r="F23" s="40" t="e">
        <f t="shared" si="0"/>
        <v>#VALUE!</v>
      </c>
      <c r="G23" s="41" t="e">
        <f>body!$C$16*POWER(body!$B$16,E23)</f>
        <v>#VALUE!</v>
      </c>
      <c r="H23" s="42" t="s">
        <v>38</v>
      </c>
      <c r="I23" s="41" t="e">
        <f>body!$E$16*POWER(body!$D$16,H23)</f>
        <v>#VALUE!</v>
      </c>
      <c r="J23" s="39" t="s">
        <v>38</v>
      </c>
      <c r="K23" s="41" t="e">
        <f>body!$G$16*POWER(body!$F$16,J23)</f>
        <v>#VALUE!</v>
      </c>
      <c r="L23" s="126"/>
      <c r="M23" s="127" t="s">
        <v>38</v>
      </c>
      <c r="N23" s="45" t="e">
        <f t="shared" si="1"/>
        <v>#VALUE!</v>
      </c>
      <c r="O23" s="45" t="e">
        <f t="shared" si="2"/>
        <v>#VALUE!</v>
      </c>
      <c r="P23" s="128" t="e">
        <f t="shared" si="3"/>
        <v>#VALUE!</v>
      </c>
      <c r="Q23" s="45" t="e">
        <f t="shared" si="4"/>
        <v>#VALUE!</v>
      </c>
      <c r="R23" s="41" t="e">
        <f>body!$I$16*POWER(body!$H$16,L23*60+M23)</f>
        <v>#VALUE!</v>
      </c>
      <c r="S23" s="41" t="e">
        <f>body!$I$16*POWER(body!$H$16,P23*60+Q23)</f>
        <v>#VALUE!</v>
      </c>
      <c r="T23" s="48" t="e">
        <f t="shared" si="5"/>
        <v>#VALUE!</v>
      </c>
      <c r="U23" s="49" t="e">
        <f t="shared" si="6"/>
        <v>#VALUE!</v>
      </c>
    </row>
    <row r="24" spans="1:21" ht="17.25" customHeight="1">
      <c r="A24" s="35"/>
      <c r="B24" s="53"/>
      <c r="C24" s="54"/>
      <c r="D24" s="55"/>
      <c r="E24" s="39" t="s">
        <v>38</v>
      </c>
      <c r="F24" s="40" t="e">
        <f t="shared" si="0"/>
        <v>#VALUE!</v>
      </c>
      <c r="G24" s="41" t="e">
        <f>body!$C$16*POWER(body!$B$16,E24)</f>
        <v>#VALUE!</v>
      </c>
      <c r="H24" s="42" t="s">
        <v>38</v>
      </c>
      <c r="I24" s="41" t="e">
        <f>body!$E$16*POWER(body!$D$16,H24)</f>
        <v>#VALUE!</v>
      </c>
      <c r="J24" s="39" t="s">
        <v>38</v>
      </c>
      <c r="K24" s="41" t="e">
        <f>body!$G$16*POWER(body!$F$16,J24)</f>
        <v>#VALUE!</v>
      </c>
      <c r="L24" s="126"/>
      <c r="M24" s="127" t="s">
        <v>38</v>
      </c>
      <c r="N24" s="45" t="e">
        <f t="shared" si="1"/>
        <v>#VALUE!</v>
      </c>
      <c r="O24" s="45" t="e">
        <f t="shared" si="2"/>
        <v>#VALUE!</v>
      </c>
      <c r="P24" s="128" t="e">
        <f t="shared" si="3"/>
        <v>#VALUE!</v>
      </c>
      <c r="Q24" s="45" t="e">
        <f t="shared" si="4"/>
        <v>#VALUE!</v>
      </c>
      <c r="R24" s="41" t="e">
        <f>body!$I$16*POWER(body!$H$16,L24*60+M24)</f>
        <v>#VALUE!</v>
      </c>
      <c r="S24" s="41" t="e">
        <f>body!$I$16*POWER(body!$H$16,P24*60+Q24)</f>
        <v>#VALUE!</v>
      </c>
      <c r="T24" s="48" t="e">
        <f t="shared" si="5"/>
        <v>#VALUE!</v>
      </c>
      <c r="U24" s="49" t="e">
        <f t="shared" si="6"/>
        <v>#VALUE!</v>
      </c>
    </row>
    <row r="25" spans="1:21" ht="17.25" customHeight="1">
      <c r="A25" s="35"/>
      <c r="B25" s="53"/>
      <c r="C25" s="54"/>
      <c r="D25" s="55"/>
      <c r="E25" s="39" t="s">
        <v>38</v>
      </c>
      <c r="F25" s="40" t="e">
        <f t="shared" si="0"/>
        <v>#VALUE!</v>
      </c>
      <c r="G25" s="41" t="e">
        <f>body!$C$16*POWER(body!$B$16,E25)</f>
        <v>#VALUE!</v>
      </c>
      <c r="H25" s="42" t="s">
        <v>38</v>
      </c>
      <c r="I25" s="41" t="e">
        <f>body!$E$16*POWER(body!$D$16,H25)</f>
        <v>#VALUE!</v>
      </c>
      <c r="J25" s="39" t="s">
        <v>38</v>
      </c>
      <c r="K25" s="41" t="e">
        <f>body!$G$16*POWER(body!$F$16,J25)</f>
        <v>#VALUE!</v>
      </c>
      <c r="L25" s="126"/>
      <c r="M25" s="127" t="s">
        <v>38</v>
      </c>
      <c r="N25" s="45" t="e">
        <f t="shared" si="1"/>
        <v>#VALUE!</v>
      </c>
      <c r="O25" s="45" t="e">
        <f t="shared" si="2"/>
        <v>#VALUE!</v>
      </c>
      <c r="P25" s="128" t="e">
        <f t="shared" si="3"/>
        <v>#VALUE!</v>
      </c>
      <c r="Q25" s="45" t="e">
        <f t="shared" si="4"/>
        <v>#VALUE!</v>
      </c>
      <c r="R25" s="41" t="e">
        <f>body!$I$16*POWER(body!$H$16,L25*60+M25)</f>
        <v>#VALUE!</v>
      </c>
      <c r="S25" s="41" t="e">
        <f>body!$I$16*POWER(body!$H$16,P25*60+Q25)</f>
        <v>#VALUE!</v>
      </c>
      <c r="T25" s="48" t="e">
        <f t="shared" si="5"/>
        <v>#VALUE!</v>
      </c>
      <c r="U25" s="49" t="e">
        <f t="shared" si="6"/>
        <v>#VALUE!</v>
      </c>
    </row>
    <row r="26" spans="1:21" ht="17.25" customHeight="1">
      <c r="A26" s="35"/>
      <c r="B26" s="53"/>
      <c r="C26" s="54"/>
      <c r="D26" s="55"/>
      <c r="E26" s="39" t="s">
        <v>38</v>
      </c>
      <c r="F26" s="40" t="e">
        <f t="shared" si="0"/>
        <v>#VALUE!</v>
      </c>
      <c r="G26" s="41" t="e">
        <f>body!$C$16*POWER(body!$B$16,E26)</f>
        <v>#VALUE!</v>
      </c>
      <c r="H26" s="42" t="s">
        <v>38</v>
      </c>
      <c r="I26" s="41" t="e">
        <f>body!$E$16*POWER(body!$D$16,H26)</f>
        <v>#VALUE!</v>
      </c>
      <c r="J26" s="39" t="s">
        <v>38</v>
      </c>
      <c r="K26" s="41" t="e">
        <f>body!$G$16*POWER(body!$F$16,J26)</f>
        <v>#VALUE!</v>
      </c>
      <c r="L26" s="126"/>
      <c r="M26" s="127" t="s">
        <v>38</v>
      </c>
      <c r="N26" s="45" t="e">
        <f t="shared" si="1"/>
        <v>#VALUE!</v>
      </c>
      <c r="O26" s="45" t="e">
        <f t="shared" si="2"/>
        <v>#VALUE!</v>
      </c>
      <c r="P26" s="128" t="e">
        <f t="shared" si="3"/>
        <v>#VALUE!</v>
      </c>
      <c r="Q26" s="45" t="e">
        <f t="shared" si="4"/>
        <v>#VALUE!</v>
      </c>
      <c r="R26" s="41" t="e">
        <f>body!$I$16*POWER(body!$H$16,L26*60+M26)</f>
        <v>#VALUE!</v>
      </c>
      <c r="S26" s="41" t="e">
        <f>body!$I$16*POWER(body!$H$16,P26*60+Q26)</f>
        <v>#VALUE!</v>
      </c>
      <c r="T26" s="48" t="e">
        <f t="shared" si="5"/>
        <v>#VALUE!</v>
      </c>
      <c r="U26" s="49" t="e">
        <f t="shared" si="6"/>
        <v>#VALUE!</v>
      </c>
    </row>
    <row r="27" spans="1:21" ht="17.25" customHeight="1">
      <c r="A27" s="35"/>
      <c r="B27" s="53"/>
      <c r="C27" s="54"/>
      <c r="D27" s="55"/>
      <c r="E27" s="39" t="s">
        <v>38</v>
      </c>
      <c r="F27" s="40" t="e">
        <f t="shared" si="0"/>
        <v>#VALUE!</v>
      </c>
      <c r="G27" s="41" t="e">
        <f>body!$C$16*POWER(body!$B$16,E27)</f>
        <v>#VALUE!</v>
      </c>
      <c r="H27" s="42" t="s">
        <v>38</v>
      </c>
      <c r="I27" s="41" t="e">
        <f>body!$E$16*POWER(body!$D$16,H27)</f>
        <v>#VALUE!</v>
      </c>
      <c r="J27" s="39" t="s">
        <v>38</v>
      </c>
      <c r="K27" s="41" t="e">
        <f>body!$G$16*POWER(body!$F$16,J27)</f>
        <v>#VALUE!</v>
      </c>
      <c r="L27" s="126"/>
      <c r="M27" s="127" t="s">
        <v>38</v>
      </c>
      <c r="N27" s="45" t="e">
        <f t="shared" si="1"/>
        <v>#VALUE!</v>
      </c>
      <c r="O27" s="45" t="e">
        <f t="shared" si="2"/>
        <v>#VALUE!</v>
      </c>
      <c r="P27" s="128" t="e">
        <f t="shared" si="3"/>
        <v>#VALUE!</v>
      </c>
      <c r="Q27" s="45" t="e">
        <f t="shared" si="4"/>
        <v>#VALUE!</v>
      </c>
      <c r="R27" s="41" t="e">
        <f>body!$I$16*POWER(body!$H$16,L27*60+M27)</f>
        <v>#VALUE!</v>
      </c>
      <c r="S27" s="41" t="e">
        <f>body!$I$16*POWER(body!$H$16,P27*60+Q27)</f>
        <v>#VALUE!</v>
      </c>
      <c r="T27" s="48" t="e">
        <f t="shared" si="5"/>
        <v>#VALUE!</v>
      </c>
      <c r="U27" s="49" t="e">
        <f t="shared" si="6"/>
        <v>#VALUE!</v>
      </c>
    </row>
    <row r="28" spans="1:21" ht="17.25" customHeight="1">
      <c r="A28" s="35"/>
      <c r="B28" s="53"/>
      <c r="C28" s="54"/>
      <c r="D28" s="55"/>
      <c r="E28" s="39" t="s">
        <v>38</v>
      </c>
      <c r="F28" s="40" t="e">
        <f t="shared" si="0"/>
        <v>#VALUE!</v>
      </c>
      <c r="G28" s="41" t="e">
        <f>body!$C$16*POWER(body!$B$16,E28)</f>
        <v>#VALUE!</v>
      </c>
      <c r="H28" s="42" t="s">
        <v>38</v>
      </c>
      <c r="I28" s="41" t="e">
        <f>body!$E$16*POWER(body!$D$16,H28)</f>
        <v>#VALUE!</v>
      </c>
      <c r="J28" s="39" t="s">
        <v>38</v>
      </c>
      <c r="K28" s="41" t="e">
        <f>body!$G$16*POWER(body!$F$16,J28)</f>
        <v>#VALUE!</v>
      </c>
      <c r="L28" s="126"/>
      <c r="M28" s="127" t="s">
        <v>38</v>
      </c>
      <c r="N28" s="45" t="e">
        <f t="shared" si="1"/>
        <v>#VALUE!</v>
      </c>
      <c r="O28" s="45" t="e">
        <f t="shared" si="2"/>
        <v>#VALUE!</v>
      </c>
      <c r="P28" s="128" t="e">
        <f t="shared" si="3"/>
        <v>#VALUE!</v>
      </c>
      <c r="Q28" s="45" t="e">
        <f t="shared" si="4"/>
        <v>#VALUE!</v>
      </c>
      <c r="R28" s="41" t="e">
        <f>body!$I$16*POWER(body!$H$16,L28*60+M28)</f>
        <v>#VALUE!</v>
      </c>
      <c r="S28" s="41" t="e">
        <f>body!$I$16*POWER(body!$H$16,P28*60+Q28)</f>
        <v>#VALUE!</v>
      </c>
      <c r="T28" s="48" t="e">
        <f t="shared" si="5"/>
        <v>#VALUE!</v>
      </c>
      <c r="U28" s="49" t="e">
        <f t="shared" si="6"/>
        <v>#VALUE!</v>
      </c>
    </row>
    <row r="29" spans="1:21" ht="17.25" customHeight="1">
      <c r="A29" s="35"/>
      <c r="B29" s="53"/>
      <c r="C29" s="54"/>
      <c r="D29" s="55"/>
      <c r="E29" s="39" t="s">
        <v>38</v>
      </c>
      <c r="F29" s="40" t="e">
        <f t="shared" si="0"/>
        <v>#VALUE!</v>
      </c>
      <c r="G29" s="41" t="e">
        <f>body!$C$16*POWER(body!$B$16,E29)</f>
        <v>#VALUE!</v>
      </c>
      <c r="H29" s="42" t="s">
        <v>38</v>
      </c>
      <c r="I29" s="41" t="e">
        <f>body!$E$16*POWER(body!$D$16,H29)</f>
        <v>#VALUE!</v>
      </c>
      <c r="J29" s="39" t="s">
        <v>38</v>
      </c>
      <c r="K29" s="41" t="e">
        <f>body!$G$16*POWER(body!$F$16,J29)</f>
        <v>#VALUE!</v>
      </c>
      <c r="L29" s="126"/>
      <c r="M29" s="127" t="s">
        <v>38</v>
      </c>
      <c r="N29" s="45" t="e">
        <f t="shared" si="1"/>
        <v>#VALUE!</v>
      </c>
      <c r="O29" s="45" t="e">
        <f t="shared" si="2"/>
        <v>#VALUE!</v>
      </c>
      <c r="P29" s="128" t="e">
        <f t="shared" si="3"/>
        <v>#VALUE!</v>
      </c>
      <c r="Q29" s="45" t="e">
        <f t="shared" si="4"/>
        <v>#VALUE!</v>
      </c>
      <c r="R29" s="41" t="e">
        <f>body!$I$16*POWER(body!$H$16,L29*60+M29)</f>
        <v>#VALUE!</v>
      </c>
      <c r="S29" s="41" t="e">
        <f>body!$I$16*POWER(body!$H$16,P29*60+Q29)</f>
        <v>#VALUE!</v>
      </c>
      <c r="T29" s="48" t="e">
        <f t="shared" si="5"/>
        <v>#VALUE!</v>
      </c>
      <c r="U29" s="49" t="e">
        <f t="shared" si="6"/>
        <v>#VALUE!</v>
      </c>
    </row>
    <row r="30" spans="1:21" ht="17.25" customHeight="1">
      <c r="A30" s="35"/>
      <c r="B30" s="53"/>
      <c r="C30" s="54"/>
      <c r="D30" s="55"/>
      <c r="E30" s="39" t="s">
        <v>38</v>
      </c>
      <c r="F30" s="40" t="e">
        <f t="shared" si="0"/>
        <v>#VALUE!</v>
      </c>
      <c r="G30" s="41" t="e">
        <f>body!$C$16*POWER(body!$B$16,E30)</f>
        <v>#VALUE!</v>
      </c>
      <c r="H30" s="42" t="s">
        <v>38</v>
      </c>
      <c r="I30" s="41" t="e">
        <f>body!$E$16*POWER(body!$D$16,H30)</f>
        <v>#VALUE!</v>
      </c>
      <c r="J30" s="39" t="s">
        <v>38</v>
      </c>
      <c r="K30" s="41" t="e">
        <f>body!$G$16*POWER(body!$F$16,J30)</f>
        <v>#VALUE!</v>
      </c>
      <c r="L30" s="126"/>
      <c r="M30" s="127" t="s">
        <v>38</v>
      </c>
      <c r="N30" s="45" t="e">
        <f t="shared" si="1"/>
        <v>#VALUE!</v>
      </c>
      <c r="O30" s="45" t="e">
        <f t="shared" si="2"/>
        <v>#VALUE!</v>
      </c>
      <c r="P30" s="128" t="e">
        <f t="shared" si="3"/>
        <v>#VALUE!</v>
      </c>
      <c r="Q30" s="45" t="e">
        <f t="shared" si="4"/>
        <v>#VALUE!</v>
      </c>
      <c r="R30" s="41" t="e">
        <f>body!$I$16*POWER(body!$H$16,L30*60+M30)</f>
        <v>#VALUE!</v>
      </c>
      <c r="S30" s="41" t="e">
        <f>body!$I$16*POWER(body!$H$16,P30*60+Q30)</f>
        <v>#VALUE!</v>
      </c>
      <c r="T30" s="48" t="e">
        <f t="shared" si="5"/>
        <v>#VALUE!</v>
      </c>
      <c r="U30" s="49" t="e">
        <f t="shared" si="6"/>
        <v>#VALUE!</v>
      </c>
    </row>
    <row r="31" spans="1:21" ht="17.25" customHeight="1">
      <c r="A31" s="35"/>
      <c r="B31" s="53"/>
      <c r="C31" s="54"/>
      <c r="D31" s="55"/>
      <c r="E31" s="39" t="s">
        <v>38</v>
      </c>
      <c r="F31" s="40" t="e">
        <f t="shared" si="0"/>
        <v>#VALUE!</v>
      </c>
      <c r="G31" s="41" t="e">
        <f>body!$C$16*POWER(body!$B$16,E31)</f>
        <v>#VALUE!</v>
      </c>
      <c r="H31" s="42" t="s">
        <v>38</v>
      </c>
      <c r="I31" s="41" t="e">
        <f>body!$E$16*POWER(body!$D$16,H31)</f>
        <v>#VALUE!</v>
      </c>
      <c r="J31" s="39" t="s">
        <v>38</v>
      </c>
      <c r="K31" s="41" t="e">
        <f>body!$G$16*POWER(body!$F$16,J31)</f>
        <v>#VALUE!</v>
      </c>
      <c r="L31" s="126"/>
      <c r="M31" s="127" t="s">
        <v>38</v>
      </c>
      <c r="N31" s="45" t="e">
        <f t="shared" si="1"/>
        <v>#VALUE!</v>
      </c>
      <c r="O31" s="45" t="e">
        <f t="shared" si="2"/>
        <v>#VALUE!</v>
      </c>
      <c r="P31" s="128" t="e">
        <f t="shared" si="3"/>
        <v>#VALUE!</v>
      </c>
      <c r="Q31" s="45" t="e">
        <f t="shared" si="4"/>
        <v>#VALUE!</v>
      </c>
      <c r="R31" s="41" t="e">
        <f>body!$I$16*POWER(body!$H$16,L31*60+M31)</f>
        <v>#VALUE!</v>
      </c>
      <c r="S31" s="41" t="e">
        <f>body!$I$16*POWER(body!$H$16,P31*60+Q31)</f>
        <v>#VALUE!</v>
      </c>
      <c r="T31" s="48" t="e">
        <f t="shared" si="5"/>
        <v>#VALUE!</v>
      </c>
      <c r="U31" s="49" t="e">
        <f t="shared" si="6"/>
        <v>#VALUE!</v>
      </c>
    </row>
    <row r="32" spans="1:21" ht="17.25" customHeight="1">
      <c r="A32" s="35"/>
      <c r="B32" s="53"/>
      <c r="C32" s="54"/>
      <c r="D32" s="55"/>
      <c r="E32" s="39" t="s">
        <v>38</v>
      </c>
      <c r="F32" s="40" t="e">
        <f t="shared" si="0"/>
        <v>#VALUE!</v>
      </c>
      <c r="G32" s="41" t="e">
        <f>body!$C$16*POWER(body!$B$16,E32)</f>
        <v>#VALUE!</v>
      </c>
      <c r="H32" s="42" t="s">
        <v>38</v>
      </c>
      <c r="I32" s="41" t="e">
        <f>body!$E$16*POWER(body!$D$16,H32)</f>
        <v>#VALUE!</v>
      </c>
      <c r="J32" s="39" t="s">
        <v>38</v>
      </c>
      <c r="K32" s="41" t="e">
        <f>body!$G$16*POWER(body!$F$16,J32)</f>
        <v>#VALUE!</v>
      </c>
      <c r="L32" s="126"/>
      <c r="M32" s="127" t="s">
        <v>38</v>
      </c>
      <c r="N32" s="45" t="e">
        <f t="shared" si="1"/>
        <v>#VALUE!</v>
      </c>
      <c r="O32" s="45" t="e">
        <f t="shared" si="2"/>
        <v>#VALUE!</v>
      </c>
      <c r="P32" s="128" t="e">
        <f t="shared" si="3"/>
        <v>#VALUE!</v>
      </c>
      <c r="Q32" s="45" t="e">
        <f t="shared" si="4"/>
        <v>#VALUE!</v>
      </c>
      <c r="R32" s="41" t="e">
        <f>body!$I$16*POWER(body!$H$16,L32*60+M32)</f>
        <v>#VALUE!</v>
      </c>
      <c r="S32" s="41" t="e">
        <f>body!$I$16*POWER(body!$H$16,P32*60+Q32)</f>
        <v>#VALUE!</v>
      </c>
      <c r="T32" s="48" t="e">
        <f t="shared" si="5"/>
        <v>#VALUE!</v>
      </c>
      <c r="U32" s="49" t="e">
        <f t="shared" si="6"/>
        <v>#VALUE!</v>
      </c>
    </row>
    <row r="33" spans="1:159" ht="17.25" customHeight="1">
      <c r="A33" s="35"/>
      <c r="B33" s="53"/>
      <c r="C33" s="54"/>
      <c r="D33" s="55"/>
      <c r="E33" s="39" t="s">
        <v>38</v>
      </c>
      <c r="F33" s="40" t="e">
        <f t="shared" si="0"/>
        <v>#VALUE!</v>
      </c>
      <c r="G33" s="41" t="e">
        <f>body!$C$16*POWER(body!$B$16,E33)</f>
        <v>#VALUE!</v>
      </c>
      <c r="H33" s="42" t="s">
        <v>38</v>
      </c>
      <c r="I33" s="41" t="e">
        <f>body!$E$16*POWER(body!$D$16,H33)</f>
        <v>#VALUE!</v>
      </c>
      <c r="J33" s="39" t="s">
        <v>38</v>
      </c>
      <c r="K33" s="41" t="e">
        <f>body!$G$16*POWER(body!$F$16,J33)</f>
        <v>#VALUE!</v>
      </c>
      <c r="L33" s="126"/>
      <c r="M33" s="127" t="s">
        <v>38</v>
      </c>
      <c r="N33" s="45" t="e">
        <f t="shared" si="1"/>
        <v>#VALUE!</v>
      </c>
      <c r="O33" s="45" t="e">
        <f t="shared" si="2"/>
        <v>#VALUE!</v>
      </c>
      <c r="P33" s="128" t="e">
        <f t="shared" si="3"/>
        <v>#VALUE!</v>
      </c>
      <c r="Q33" s="45" t="e">
        <f t="shared" si="4"/>
        <v>#VALUE!</v>
      </c>
      <c r="R33" s="41" t="e">
        <f>body!$I$16*POWER(body!$H$16,L33*60+M33)</f>
        <v>#VALUE!</v>
      </c>
      <c r="S33" s="41" t="e">
        <f>body!$I$16*POWER(body!$H$16,P33*60+Q33)</f>
        <v>#VALUE!</v>
      </c>
      <c r="T33" s="48" t="e">
        <f t="shared" si="5"/>
        <v>#VALUE!</v>
      </c>
      <c r="U33" s="49" t="e">
        <f t="shared" si="6"/>
        <v>#VALUE!</v>
      </c>
    </row>
    <row r="34" spans="1:159" ht="17.25" customHeight="1">
      <c r="A34" s="35"/>
      <c r="B34" s="53"/>
      <c r="C34" s="54"/>
      <c r="D34" s="55"/>
      <c r="E34" s="39" t="s">
        <v>38</v>
      </c>
      <c r="F34" s="40" t="e">
        <f t="shared" si="0"/>
        <v>#VALUE!</v>
      </c>
      <c r="G34" s="41" t="e">
        <f>body!$C$16*POWER(body!$B$16,E34)</f>
        <v>#VALUE!</v>
      </c>
      <c r="H34" s="42" t="s">
        <v>38</v>
      </c>
      <c r="I34" s="41" t="e">
        <f>body!$E$16*POWER(body!$D$16,H34)</f>
        <v>#VALUE!</v>
      </c>
      <c r="J34" s="39" t="s">
        <v>38</v>
      </c>
      <c r="K34" s="41" t="e">
        <f>body!$G$16*POWER(body!$F$16,J34)</f>
        <v>#VALUE!</v>
      </c>
      <c r="L34" s="126"/>
      <c r="M34" s="127" t="s">
        <v>38</v>
      </c>
      <c r="N34" s="45" t="e">
        <f t="shared" si="1"/>
        <v>#VALUE!</v>
      </c>
      <c r="O34" s="45" t="e">
        <f t="shared" si="2"/>
        <v>#VALUE!</v>
      </c>
      <c r="P34" s="128" t="e">
        <f t="shared" si="3"/>
        <v>#VALUE!</v>
      </c>
      <c r="Q34" s="45" t="e">
        <f t="shared" si="4"/>
        <v>#VALUE!</v>
      </c>
      <c r="R34" s="41" t="e">
        <f>body!$I$16*POWER(body!$H$16,L34*60+M34)</f>
        <v>#VALUE!</v>
      </c>
      <c r="S34" s="41" t="e">
        <f>body!$I$16*POWER(body!$H$16,P34*60+Q34)</f>
        <v>#VALUE!</v>
      </c>
      <c r="T34" s="48" t="e">
        <f t="shared" si="5"/>
        <v>#VALUE!</v>
      </c>
      <c r="U34" s="49" t="e">
        <f t="shared" si="6"/>
        <v>#VALUE!</v>
      </c>
    </row>
    <row r="35" spans="1:159" ht="21.2" customHeight="1">
      <c r="A35" s="59"/>
      <c r="B35" s="60"/>
      <c r="C35" s="61"/>
      <c r="D35" s="62"/>
      <c r="E35" s="39" t="s">
        <v>38</v>
      </c>
      <c r="F35" s="40" t="e">
        <f t="shared" si="0"/>
        <v>#VALUE!</v>
      </c>
      <c r="G35" s="41" t="e">
        <f>body!$C$16*POWER(body!$B$16,E35)</f>
        <v>#VALUE!</v>
      </c>
      <c r="H35" s="42" t="s">
        <v>38</v>
      </c>
      <c r="I35" s="41" t="e">
        <f>body!$E$16*POWER(body!$D$16,H35)</f>
        <v>#VALUE!</v>
      </c>
      <c r="J35" s="39" t="s">
        <v>38</v>
      </c>
      <c r="K35" s="41" t="e">
        <f>body!$G$16*POWER(body!$F$16,J35)</f>
        <v>#VALUE!</v>
      </c>
      <c r="L35" s="126"/>
      <c r="M35" s="127" t="s">
        <v>38</v>
      </c>
      <c r="N35" s="45" t="e">
        <f t="shared" si="1"/>
        <v>#VALUE!</v>
      </c>
      <c r="O35" s="45" t="e">
        <f t="shared" si="2"/>
        <v>#VALUE!</v>
      </c>
      <c r="P35" s="128" t="e">
        <f t="shared" si="3"/>
        <v>#VALUE!</v>
      </c>
      <c r="Q35" s="45" t="e">
        <f t="shared" si="4"/>
        <v>#VALUE!</v>
      </c>
      <c r="R35" s="41" t="e">
        <f>body!$I$16*POWER(body!$H$16,L35*60+M35)</f>
        <v>#VALUE!</v>
      </c>
      <c r="S35" s="41" t="e">
        <f>body!$I$16*POWER(body!$H$16,P35*60+Q35)</f>
        <v>#VALUE!</v>
      </c>
      <c r="T35" s="48" t="e">
        <f t="shared" si="5"/>
        <v>#VALUE!</v>
      </c>
      <c r="U35" s="49" t="e">
        <f t="shared" si="6"/>
        <v>#VALUE!</v>
      </c>
    </row>
    <row r="36" spans="1:159" s="34" customFormat="1" ht="21.2" customHeight="1">
      <c r="A36" s="65"/>
      <c r="B36" s="66"/>
      <c r="C36" s="66"/>
      <c r="D36" s="67"/>
      <c r="E36" s="68"/>
      <c r="F36" s="68"/>
      <c r="G36" s="66"/>
      <c r="H36" s="66"/>
      <c r="I36" s="66"/>
      <c r="J36" s="68"/>
      <c r="K36" s="66"/>
      <c r="L36" s="66"/>
      <c r="M36" s="69"/>
      <c r="N36" s="69"/>
      <c r="O36" s="69"/>
      <c r="P36" s="69"/>
      <c r="Q36" s="69"/>
      <c r="R36" s="69"/>
      <c r="S36" s="66"/>
      <c r="T36" s="66"/>
      <c r="U36" s="70"/>
    </row>
    <row r="37" spans="1:159" ht="21.2" customHeight="1">
      <c r="A37" s="129" t="s">
        <v>46</v>
      </c>
      <c r="B37" s="71"/>
      <c r="C37" s="71"/>
      <c r="D37" s="72"/>
      <c r="E37" s="73"/>
      <c r="F37" s="73"/>
      <c r="G37" s="71" t="e">
        <f>SUM(G4:G16)</f>
        <v>#VALUE!</v>
      </c>
      <c r="H37" s="71"/>
      <c r="I37" s="71" t="e">
        <f>SUM(I4:I16)</f>
        <v>#VALUE!</v>
      </c>
      <c r="J37" s="73"/>
      <c r="K37" s="71" t="e">
        <f>SUM(K4:K16)</f>
        <v>#VALUE!</v>
      </c>
      <c r="L37" s="71"/>
      <c r="M37" s="74"/>
      <c r="N37" s="74"/>
      <c r="O37" s="74"/>
      <c r="P37" s="74"/>
      <c r="Q37" s="74"/>
      <c r="R37" s="74"/>
      <c r="S37" s="71" t="e">
        <f>SUM(S4:S16)</f>
        <v>#VALUE!</v>
      </c>
      <c r="T37" s="71"/>
      <c r="U37" s="75"/>
    </row>
    <row r="38" spans="1:159" ht="21.2" customHeight="1">
      <c r="A38" s="129" t="s">
        <v>47</v>
      </c>
      <c r="B38" s="71"/>
      <c r="C38" s="71"/>
      <c r="D38" s="72"/>
      <c r="E38" s="73"/>
      <c r="F38" s="73"/>
      <c r="G38" s="71" t="e">
        <f>AVERAGE(G4:G16)</f>
        <v>#VALUE!</v>
      </c>
      <c r="H38" s="71"/>
      <c r="I38" s="71" t="e">
        <f>AVERAGE(I4:I16)</f>
        <v>#VALUE!</v>
      </c>
      <c r="J38" s="73"/>
      <c r="K38" s="71" t="e">
        <f>AVERAGE(K4:K16)</f>
        <v>#VALUE!</v>
      </c>
      <c r="L38" s="71"/>
      <c r="M38" s="74"/>
      <c r="N38" s="74"/>
      <c r="O38" s="74"/>
      <c r="P38" s="74"/>
      <c r="Q38" s="74"/>
      <c r="R38" s="74"/>
      <c r="S38" s="71" t="e">
        <f>AVERAGE(S4:S16)</f>
        <v>#VALUE!</v>
      </c>
      <c r="T38" s="71"/>
      <c r="U38" s="75"/>
    </row>
    <row r="39" spans="1:159" ht="17.25" customHeight="1">
      <c r="B39" s="11"/>
      <c r="C39" s="21"/>
      <c r="D39" s="11"/>
      <c r="E39" s="76"/>
      <c r="F39" s="76"/>
      <c r="G39" s="77"/>
      <c r="H39" s="77"/>
      <c r="I39" s="77"/>
      <c r="J39" s="76"/>
      <c r="K39" s="77"/>
      <c r="L39" s="77"/>
      <c r="M39" s="20"/>
      <c r="N39" s="20"/>
      <c r="O39" s="20"/>
      <c r="P39" s="20"/>
      <c r="Q39" s="20"/>
      <c r="R39" s="77"/>
      <c r="S39" s="77"/>
      <c r="T39" s="77"/>
      <c r="U39" s="77"/>
    </row>
    <row r="40" spans="1:159" ht="17.25" customHeight="1">
      <c r="B40" s="11"/>
      <c r="C40" s="21"/>
      <c r="D40" s="11"/>
      <c r="E40" s="76"/>
      <c r="F40" s="76"/>
      <c r="G40" s="77"/>
      <c r="H40" s="77"/>
      <c r="I40" s="77"/>
      <c r="J40" s="76"/>
      <c r="K40" s="77"/>
      <c r="L40" s="77"/>
      <c r="M40" s="20"/>
      <c r="N40" s="20"/>
      <c r="O40" s="20"/>
      <c r="P40" s="20"/>
      <c r="Q40" s="20"/>
      <c r="R40" s="77"/>
      <c r="S40" s="77"/>
      <c r="T40" s="77"/>
      <c r="U40" s="77"/>
    </row>
    <row r="41" spans="1:159" ht="17.25" customHeight="1">
      <c r="B41" s="11"/>
      <c r="C41" s="21"/>
      <c r="D41" s="11"/>
      <c r="E41" s="76"/>
      <c r="F41" s="76"/>
      <c r="G41" s="77"/>
      <c r="H41" s="77"/>
      <c r="I41" s="77"/>
      <c r="J41" s="76"/>
      <c r="K41" s="77"/>
      <c r="L41" s="77"/>
      <c r="M41" s="20"/>
      <c r="N41" s="20"/>
      <c r="O41" s="20"/>
      <c r="P41" s="20"/>
      <c r="Q41" s="20"/>
      <c r="R41" s="21"/>
      <c r="T41" s="77"/>
      <c r="U41" s="77"/>
    </row>
    <row r="42" spans="1:159" ht="17.25" customHeight="1">
      <c r="M42" s="20"/>
      <c r="N42" s="20"/>
      <c r="O42" s="20"/>
      <c r="P42" s="20"/>
      <c r="Q42" s="20"/>
      <c r="R42" s="21"/>
    </row>
    <row r="43" spans="1:159" ht="17.25" customHeight="1">
      <c r="M43" s="20"/>
      <c r="N43" s="20"/>
      <c r="O43" s="20"/>
      <c r="P43" s="20"/>
      <c r="Q43" s="20"/>
      <c r="R43" s="21"/>
    </row>
    <row r="44" spans="1:159" ht="17.25" customHeight="1">
      <c r="M44" s="20"/>
      <c r="N44" s="20"/>
      <c r="O44" s="20"/>
      <c r="P44" s="20"/>
      <c r="Q44" s="20"/>
      <c r="R44" s="21"/>
    </row>
    <row r="45" spans="1:159" ht="17.25" customHeight="1">
      <c r="B45" s="78" t="s">
        <v>48</v>
      </c>
      <c r="C45" s="79"/>
      <c r="D45" s="78"/>
      <c r="E45" s="76"/>
      <c r="F45" s="76"/>
      <c r="G45" s="77"/>
      <c r="H45" s="77"/>
      <c r="I45" s="77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/>
      <c r="V45" s="80"/>
    </row>
    <row r="46" spans="1:159" ht="17.25" customHeight="1">
      <c r="M46" s="16"/>
      <c r="N46" s="16"/>
      <c r="O46" s="16"/>
      <c r="P46" s="16"/>
      <c r="Q46" s="16"/>
      <c r="R46" s="14"/>
      <c r="S46" s="14"/>
      <c r="T46" s="34"/>
    </row>
    <row r="47" spans="1:159" s="93" customFormat="1" ht="22.5" customHeight="1">
      <c r="A47" s="81"/>
      <c r="B47" s="82"/>
      <c r="C47" s="83"/>
      <c r="D47" s="84" t="s">
        <v>33</v>
      </c>
      <c r="E47" s="85" t="s">
        <v>49</v>
      </c>
      <c r="F47" s="85"/>
      <c r="G47" s="86" t="s">
        <v>50</v>
      </c>
      <c r="H47" s="87" t="s">
        <v>51</v>
      </c>
      <c r="I47" s="86" t="s">
        <v>50</v>
      </c>
      <c r="J47" s="87" t="s">
        <v>52</v>
      </c>
      <c r="K47" s="86" t="s">
        <v>50</v>
      </c>
      <c r="L47" s="85" t="s">
        <v>53</v>
      </c>
      <c r="M47" s="88"/>
      <c r="N47" s="88"/>
      <c r="O47" s="88"/>
      <c r="P47" s="88"/>
      <c r="Q47" s="88"/>
      <c r="R47" s="86" t="s">
        <v>50</v>
      </c>
      <c r="S47" s="86"/>
      <c r="T47" s="89" t="s">
        <v>36</v>
      </c>
      <c r="U47" s="90" t="s">
        <v>37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1:159" s="104" customFormat="1" ht="16.5" customHeight="1">
      <c r="A48" s="94"/>
      <c r="B48" s="95"/>
      <c r="C48" s="95"/>
      <c r="D48" s="96"/>
      <c r="E48" s="97"/>
      <c r="F48" s="97"/>
      <c r="G48" s="96"/>
      <c r="H48" s="98"/>
      <c r="I48" s="96"/>
      <c r="J48" s="99"/>
      <c r="K48" s="96"/>
      <c r="L48" s="100"/>
      <c r="M48" s="98"/>
      <c r="N48" s="98"/>
      <c r="O48" s="98"/>
      <c r="P48" s="98"/>
      <c r="Q48" s="98"/>
      <c r="R48" s="96"/>
      <c r="S48" s="96"/>
      <c r="T48" s="101">
        <f>G48+I48+K48+R48</f>
        <v>0</v>
      </c>
      <c r="U48" s="102"/>
      <c r="V48" s="10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</row>
    <row r="49" spans="2:159" ht="17.25" customHeight="1">
      <c r="B49" s="105"/>
      <c r="C49" s="95"/>
      <c r="D49" s="96"/>
      <c r="E49" s="97"/>
      <c r="F49" s="97"/>
      <c r="G49" s="96"/>
      <c r="H49" s="106"/>
      <c r="I49" s="96"/>
      <c r="J49" s="99"/>
      <c r="K49" s="96"/>
      <c r="L49" s="107"/>
      <c r="M49" s="98"/>
      <c r="N49" s="98"/>
      <c r="O49" s="98"/>
      <c r="P49" s="98"/>
      <c r="Q49" s="98"/>
      <c r="R49" s="96"/>
      <c r="S49" s="96"/>
      <c r="T49" s="101"/>
      <c r="U49" s="108"/>
      <c r="V49" s="10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</row>
    <row r="50" spans="2:159" ht="17.25" customHeight="1">
      <c r="B50" s="109"/>
      <c r="C50" s="110"/>
      <c r="D50" s="111"/>
      <c r="E50" s="112"/>
      <c r="F50" s="112"/>
      <c r="G50" s="111"/>
      <c r="H50" s="113"/>
      <c r="I50" s="111"/>
      <c r="J50" s="114"/>
      <c r="K50" s="111"/>
      <c r="L50" s="115"/>
      <c r="M50" s="113"/>
      <c r="N50" s="113"/>
      <c r="O50" s="113"/>
      <c r="P50" s="113"/>
      <c r="Q50" s="113"/>
      <c r="R50" s="111"/>
      <c r="S50" s="96"/>
      <c r="T50" s="101"/>
      <c r="U50" s="116"/>
    </row>
    <row r="51" spans="2:159" ht="17.25" customHeight="1">
      <c r="B51" s="109"/>
      <c r="C51" s="110"/>
      <c r="D51" s="111"/>
      <c r="E51" s="112"/>
      <c r="F51" s="112"/>
      <c r="G51" s="111"/>
      <c r="H51" s="113"/>
      <c r="I51" s="111"/>
      <c r="J51" s="114"/>
      <c r="K51" s="111"/>
      <c r="L51" s="115"/>
      <c r="M51" s="113"/>
      <c r="N51" s="113"/>
      <c r="O51" s="113"/>
      <c r="P51" s="113"/>
      <c r="Q51" s="113"/>
      <c r="R51" s="111"/>
      <c r="S51" s="96"/>
      <c r="T51" s="101"/>
      <c r="U51" s="116"/>
    </row>
    <row r="52" spans="2:159" ht="17.25" customHeight="1">
      <c r="B52" s="109"/>
      <c r="C52" s="110"/>
      <c r="D52" s="111"/>
      <c r="E52" s="112"/>
      <c r="F52" s="112"/>
      <c r="G52" s="111"/>
      <c r="H52" s="113"/>
      <c r="I52" s="111"/>
      <c r="J52" s="114"/>
      <c r="K52" s="111"/>
      <c r="L52" s="115"/>
      <c r="M52" s="113"/>
      <c r="N52" s="113"/>
      <c r="O52" s="113"/>
      <c r="P52" s="113"/>
      <c r="Q52" s="113"/>
      <c r="R52" s="111"/>
      <c r="S52" s="111"/>
      <c r="T52" s="117"/>
      <c r="U52" s="116"/>
    </row>
    <row r="53" spans="2:159" ht="17.25" customHeight="1">
      <c r="B53" s="109"/>
      <c r="C53" s="110"/>
      <c r="D53" s="111"/>
      <c r="E53" s="112"/>
      <c r="F53" s="112"/>
      <c r="G53" s="111"/>
      <c r="H53" s="113"/>
      <c r="I53" s="111"/>
      <c r="J53" s="114"/>
      <c r="K53" s="111"/>
      <c r="L53" s="115"/>
      <c r="M53" s="113"/>
      <c r="N53" s="113"/>
      <c r="O53" s="113"/>
      <c r="P53" s="113"/>
      <c r="Q53" s="113"/>
      <c r="R53" s="111"/>
      <c r="S53" s="111"/>
      <c r="T53" s="117"/>
      <c r="U53" s="116"/>
    </row>
    <row r="54" spans="2:159" ht="17.25" customHeight="1">
      <c r="B54" s="109"/>
      <c r="C54" s="110"/>
      <c r="D54" s="111"/>
      <c r="E54" s="112"/>
      <c r="F54" s="112"/>
      <c r="G54" s="111"/>
      <c r="H54" s="113"/>
      <c r="I54" s="111"/>
      <c r="J54" s="114"/>
      <c r="K54" s="111"/>
      <c r="L54" s="115"/>
      <c r="M54" s="113"/>
      <c r="N54" s="113"/>
      <c r="O54" s="113"/>
      <c r="P54" s="113"/>
      <c r="Q54" s="113"/>
      <c r="R54" s="111"/>
      <c r="S54" s="111"/>
      <c r="T54" s="117"/>
      <c r="U54" s="116"/>
    </row>
    <row r="55" spans="2:159" ht="17.25" customHeight="1">
      <c r="B55" s="109"/>
      <c r="C55" s="110"/>
      <c r="D55" s="111"/>
      <c r="E55" s="112"/>
      <c r="F55" s="112"/>
      <c r="G55" s="111"/>
      <c r="H55" s="113"/>
      <c r="I55" s="111"/>
      <c r="J55" s="114"/>
      <c r="K55" s="111"/>
      <c r="L55" s="115"/>
      <c r="M55" s="113"/>
      <c r="N55" s="113"/>
      <c r="O55" s="113"/>
      <c r="P55" s="113"/>
      <c r="Q55" s="113"/>
      <c r="R55" s="111"/>
      <c r="S55" s="111"/>
      <c r="T55" s="117"/>
      <c r="U55" s="116"/>
    </row>
    <row r="56" spans="2:159" ht="17.25" customHeight="1">
      <c r="B56" s="109"/>
      <c r="C56" s="110"/>
      <c r="D56" s="111"/>
      <c r="E56" s="112"/>
      <c r="F56" s="112"/>
      <c r="G56" s="117"/>
      <c r="H56" s="113"/>
      <c r="I56" s="117"/>
      <c r="J56" s="114"/>
      <c r="K56" s="117"/>
      <c r="L56" s="110"/>
      <c r="M56" s="113"/>
      <c r="N56" s="113"/>
      <c r="O56" s="113"/>
      <c r="P56" s="113"/>
      <c r="Q56" s="113"/>
      <c r="R56" s="117"/>
      <c r="S56" s="117"/>
      <c r="T56" s="117"/>
      <c r="U56" s="116"/>
    </row>
    <row r="57" spans="2:159" ht="17.25" customHeight="1">
      <c r="B57" s="109"/>
      <c r="C57" s="110"/>
      <c r="D57" s="111"/>
      <c r="E57" s="112"/>
      <c r="F57" s="112"/>
      <c r="G57" s="117"/>
      <c r="H57" s="113"/>
      <c r="I57" s="117"/>
      <c r="J57" s="114"/>
      <c r="K57" s="117"/>
      <c r="L57" s="110"/>
      <c r="M57" s="113"/>
      <c r="N57" s="113"/>
      <c r="O57" s="113"/>
      <c r="P57" s="113"/>
      <c r="Q57" s="113"/>
      <c r="R57" s="117"/>
      <c r="S57" s="117"/>
      <c r="T57" s="117"/>
      <c r="U57" s="116"/>
    </row>
    <row r="58" spans="2:159" ht="17.25" customHeight="1">
      <c r="B58" s="109"/>
      <c r="C58" s="110"/>
      <c r="D58" s="111"/>
      <c r="E58" s="112"/>
      <c r="F58" s="112"/>
      <c r="G58" s="117"/>
      <c r="H58" s="113"/>
      <c r="I58" s="117"/>
      <c r="J58" s="114"/>
      <c r="K58" s="117"/>
      <c r="L58" s="110"/>
      <c r="M58" s="113"/>
      <c r="N58" s="113"/>
      <c r="O58" s="113"/>
      <c r="P58" s="113"/>
      <c r="Q58" s="113"/>
      <c r="R58" s="117"/>
      <c r="S58" s="117"/>
      <c r="T58" s="117"/>
      <c r="U58" s="116"/>
    </row>
    <row r="59" spans="2:159" ht="17.25" customHeight="1">
      <c r="B59" s="109"/>
      <c r="C59" s="110"/>
      <c r="D59" s="111"/>
      <c r="E59" s="112"/>
      <c r="F59" s="112"/>
      <c r="G59" s="117"/>
      <c r="H59" s="113"/>
      <c r="I59" s="117"/>
      <c r="J59" s="114"/>
      <c r="K59" s="117"/>
      <c r="L59" s="110"/>
      <c r="M59" s="113"/>
      <c r="N59" s="113"/>
      <c r="O59" s="113"/>
      <c r="P59" s="113"/>
      <c r="Q59" s="113"/>
      <c r="R59" s="117"/>
      <c r="S59" s="117"/>
      <c r="T59" s="117"/>
      <c r="U59" s="116"/>
    </row>
    <row r="60" spans="2:159" ht="17.25" customHeight="1">
      <c r="B60" s="109"/>
      <c r="C60" s="110"/>
      <c r="D60" s="111"/>
      <c r="E60" s="112"/>
      <c r="F60" s="112"/>
      <c r="G60" s="117"/>
      <c r="H60" s="113"/>
      <c r="I60" s="117"/>
      <c r="J60" s="114"/>
      <c r="K60" s="117"/>
      <c r="L60" s="110"/>
      <c r="M60" s="113"/>
      <c r="N60" s="113"/>
      <c r="O60" s="113"/>
      <c r="P60" s="113"/>
      <c r="Q60" s="113"/>
      <c r="R60" s="117"/>
      <c r="S60" s="117"/>
      <c r="T60" s="117"/>
      <c r="U60" s="116"/>
    </row>
    <row r="61" spans="2:159" ht="17.25" customHeight="1">
      <c r="B61" s="109"/>
      <c r="C61" s="110"/>
      <c r="D61" s="111"/>
      <c r="E61" s="112"/>
      <c r="F61" s="112"/>
      <c r="G61" s="117"/>
      <c r="H61" s="113"/>
      <c r="I61" s="117"/>
      <c r="J61" s="114"/>
      <c r="K61" s="117"/>
      <c r="L61" s="110"/>
      <c r="M61" s="113"/>
      <c r="N61" s="113"/>
      <c r="O61" s="113"/>
      <c r="P61" s="113"/>
      <c r="Q61" s="113"/>
      <c r="R61" s="117"/>
      <c r="S61" s="117"/>
      <c r="T61" s="117"/>
      <c r="U61" s="116"/>
    </row>
    <row r="62" spans="2:159" ht="17.25" customHeight="1">
      <c r="B62" s="109"/>
      <c r="C62" s="110"/>
      <c r="D62" s="111"/>
      <c r="E62" s="112"/>
      <c r="F62" s="112"/>
      <c r="G62" s="117"/>
      <c r="H62" s="113"/>
      <c r="I62" s="117"/>
      <c r="J62" s="114"/>
      <c r="K62" s="117"/>
      <c r="L62" s="110"/>
      <c r="M62" s="113"/>
      <c r="N62" s="113"/>
      <c r="O62" s="113"/>
      <c r="P62" s="113"/>
      <c r="Q62" s="113"/>
      <c r="R62" s="117"/>
      <c r="S62" s="117"/>
      <c r="T62" s="117"/>
      <c r="U62" s="116"/>
    </row>
    <row r="63" spans="2:159" ht="17.25" customHeight="1">
      <c r="B63" s="109"/>
      <c r="C63" s="110"/>
      <c r="D63" s="111"/>
      <c r="E63" s="112"/>
      <c r="F63" s="112"/>
      <c r="G63" s="117"/>
      <c r="H63" s="113"/>
      <c r="I63" s="117"/>
      <c r="J63" s="114"/>
      <c r="K63" s="117"/>
      <c r="L63" s="110"/>
      <c r="M63" s="113"/>
      <c r="N63" s="113"/>
      <c r="O63" s="113"/>
      <c r="P63" s="113"/>
      <c r="Q63" s="113"/>
      <c r="R63" s="117"/>
      <c r="S63" s="117"/>
      <c r="T63" s="117"/>
      <c r="U63" s="116"/>
    </row>
    <row r="64" spans="2:159" ht="17.25" customHeight="1">
      <c r="B64" s="109"/>
      <c r="C64" s="110"/>
      <c r="D64" s="111"/>
      <c r="E64" s="112"/>
      <c r="F64" s="112"/>
      <c r="G64" s="117"/>
      <c r="H64" s="113"/>
      <c r="I64" s="117"/>
      <c r="J64" s="114"/>
      <c r="K64" s="117"/>
      <c r="L64" s="110"/>
      <c r="M64" s="113"/>
      <c r="N64" s="113"/>
      <c r="O64" s="113"/>
      <c r="P64" s="113"/>
      <c r="Q64" s="113"/>
      <c r="R64" s="117"/>
      <c r="S64" s="117"/>
      <c r="T64" s="117"/>
      <c r="U64" s="116"/>
    </row>
    <row r="65" spans="2:21" ht="17.25" customHeight="1">
      <c r="B65" s="109"/>
      <c r="C65" s="110"/>
      <c r="D65" s="111"/>
      <c r="E65" s="112"/>
      <c r="F65" s="112"/>
      <c r="G65" s="117"/>
      <c r="H65" s="113"/>
      <c r="I65" s="117"/>
      <c r="J65" s="114"/>
      <c r="K65" s="117"/>
      <c r="L65" s="110"/>
      <c r="M65" s="113"/>
      <c r="N65" s="113"/>
      <c r="O65" s="113"/>
      <c r="P65" s="113"/>
      <c r="Q65" s="113"/>
      <c r="R65" s="117"/>
      <c r="S65" s="117"/>
      <c r="T65" s="117"/>
      <c r="U65" s="116"/>
    </row>
    <row r="66" spans="2:21" ht="17.25" customHeight="1">
      <c r="B66" s="109"/>
      <c r="C66" s="110"/>
      <c r="D66" s="111"/>
      <c r="E66" s="112"/>
      <c r="F66" s="112"/>
      <c r="G66" s="117"/>
      <c r="H66" s="113"/>
      <c r="I66" s="117"/>
      <c r="J66" s="114"/>
      <c r="K66" s="117"/>
      <c r="L66" s="110"/>
      <c r="M66" s="113"/>
      <c r="N66" s="113"/>
      <c r="O66" s="113"/>
      <c r="P66" s="113"/>
      <c r="Q66" s="113"/>
      <c r="R66" s="117"/>
      <c r="S66" s="117"/>
      <c r="T66" s="117"/>
      <c r="U66" s="116"/>
    </row>
    <row r="67" spans="2:21" ht="17.25" customHeight="1">
      <c r="B67" s="118"/>
      <c r="C67" s="119"/>
      <c r="D67" s="120"/>
      <c r="E67" s="121"/>
      <c r="F67" s="121"/>
      <c r="G67" s="122"/>
      <c r="H67" s="123"/>
      <c r="I67" s="122"/>
      <c r="J67" s="124"/>
      <c r="K67" s="122"/>
      <c r="L67" s="119"/>
      <c r="M67" s="123"/>
      <c r="N67" s="123"/>
      <c r="O67" s="123"/>
      <c r="P67" s="123"/>
      <c r="Q67" s="123"/>
      <c r="R67" s="122"/>
      <c r="S67" s="122"/>
      <c r="T67" s="122"/>
      <c r="U67" s="125"/>
    </row>
  </sheetData>
  <mergeCells count="3">
    <mergeCell ref="B1:M1"/>
    <mergeCell ref="L3:M3"/>
    <mergeCell ref="P3:Q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33FF"/>
  </sheetPr>
  <dimension ref="A1:FC67"/>
  <sheetViews>
    <sheetView tabSelected="1" zoomScaleNormal="100" workbookViewId="0">
      <selection activeCell="A7" sqref="A7:XFD7"/>
    </sheetView>
  </sheetViews>
  <sheetFormatPr defaultRowHeight="12.75"/>
  <cols>
    <col min="1" max="1" width="6.28515625" style="14" customWidth="1"/>
    <col min="2" max="2" width="20.5703125" customWidth="1"/>
    <col min="3" max="3" width="5.28515625" style="14" customWidth="1"/>
    <col min="4" max="4" width="17.85546875" customWidth="1"/>
    <col min="5" max="6" width="8.7109375" style="15" customWidth="1"/>
    <col min="7" max="7" width="8.28515625" style="14" customWidth="1"/>
    <col min="8" max="8" width="8.7109375" style="16" customWidth="1"/>
    <col min="9" max="9" width="8.28515625" style="14" customWidth="1"/>
    <col min="10" max="10" width="8.7109375" style="15" customWidth="1"/>
    <col min="11" max="11" width="8.28515625" style="14" customWidth="1"/>
    <col min="12" max="12" width="4.7109375" style="14" customWidth="1"/>
    <col min="13" max="13" width="6.5703125" style="17" customWidth="1"/>
    <col min="14" max="15" width="8.28515625" style="18" customWidth="1"/>
    <col min="16" max="16" width="5" style="18" customWidth="1"/>
    <col min="17" max="17" width="8.28515625" style="18" customWidth="1"/>
    <col min="18" max="18" width="8.28515625" style="19" customWidth="1"/>
    <col min="19" max="19" width="8.28515625" style="21" customWidth="1"/>
    <col min="20" max="20" width="8.28515625" style="14" customWidth="1"/>
    <col min="21" max="21" width="6.28515625" style="14" customWidth="1"/>
    <col min="22" max="22" width="7" customWidth="1"/>
    <col min="23" max="30" width="11.5703125" customWidth="1"/>
    <col min="31" max="1025" width="8.7109375" customWidth="1"/>
  </cols>
  <sheetData>
    <row r="1" spans="1:25" ht="26.25" customHeight="1">
      <c r="B1" s="1" t="s">
        <v>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"/>
      <c r="O1" s="20"/>
      <c r="P1" s="20"/>
      <c r="Q1" s="20"/>
      <c r="R1" s="21"/>
    </row>
    <row r="2" spans="1:25" ht="26.25" customHeight="1">
      <c r="E2" s="15" t="s">
        <v>26</v>
      </c>
      <c r="H2" s="16" t="s">
        <v>27</v>
      </c>
      <c r="J2" s="15" t="s">
        <v>28</v>
      </c>
      <c r="L2" s="14" t="s">
        <v>29</v>
      </c>
      <c r="M2" s="22" t="s">
        <v>26</v>
      </c>
      <c r="N2" s="22" t="s">
        <v>26</v>
      </c>
      <c r="O2" s="22" t="s">
        <v>26</v>
      </c>
      <c r="P2" s="14" t="s">
        <v>29</v>
      </c>
      <c r="Q2" s="22" t="s">
        <v>26</v>
      </c>
      <c r="R2" s="23"/>
    </row>
    <row r="3" spans="1:25" s="34" customFormat="1" ht="43.5" customHeight="1">
      <c r="A3" s="24" t="s">
        <v>30</v>
      </c>
      <c r="B3" s="25" t="s">
        <v>31</v>
      </c>
      <c r="C3" s="26" t="s">
        <v>32</v>
      </c>
      <c r="D3" s="27" t="s">
        <v>33</v>
      </c>
      <c r="E3" s="28" t="str">
        <f>CONCATENATE("Sprint ",$X$5,"m")</f>
        <v>Sprint 60m</v>
      </c>
      <c r="F3" s="28" t="str">
        <f>CONCATENATE("Sprint ",$X$10,"m prepocet")</f>
        <v>Sprint 60m prepocet</v>
      </c>
      <c r="G3" s="29" t="s">
        <v>20</v>
      </c>
      <c r="H3" s="30" t="s">
        <v>34</v>
      </c>
      <c r="I3" s="29" t="s">
        <v>20</v>
      </c>
      <c r="J3" s="31" t="s">
        <v>35</v>
      </c>
      <c r="K3" s="29" t="s">
        <v>20</v>
      </c>
      <c r="L3" s="3" t="str">
        <f>CONCATENATE("Běh ",$X$6,"m")</f>
        <v>Běh 1000m</v>
      </c>
      <c r="M3" s="3"/>
      <c r="N3" s="32" t="str">
        <f>CONCATENATE("Běh ",$X$6,"m v sek.")</f>
        <v>Běh 1000m v sek.</v>
      </c>
      <c r="O3" s="32" t="str">
        <f>CONCATENATE("Běh ",$X$11,"m prepocet v sek.")</f>
        <v>Běh 800m prepocet v sek.</v>
      </c>
      <c r="P3" s="3" t="str">
        <f>CONCATENATE("Běh ",$X$11,"m prepocet")</f>
        <v>Běh 800m prepocet</v>
      </c>
      <c r="Q3" s="3"/>
      <c r="R3" s="32" t="str">
        <f>CONCATENATE("Body ",$X$6,"m")</f>
        <v>Body 1000m</v>
      </c>
      <c r="S3" s="32" t="str">
        <f>CONCATENATE("Body ",$X$11,"m prepocet")</f>
        <v>Body 800m prepocet</v>
      </c>
      <c r="T3" s="30" t="s">
        <v>36</v>
      </c>
      <c r="U3" s="33" t="s">
        <v>37</v>
      </c>
    </row>
    <row r="4" spans="1:25" ht="17.25" customHeight="1">
      <c r="A4" s="35">
        <v>47</v>
      </c>
      <c r="B4" s="53" t="s">
        <v>80</v>
      </c>
      <c r="C4" s="54"/>
      <c r="D4" s="55"/>
      <c r="E4" s="39">
        <v>8.77</v>
      </c>
      <c r="F4" s="40">
        <f t="shared" ref="F4:F35" si="0">E4/$X$5*$X$10</f>
        <v>8.77</v>
      </c>
      <c r="G4" s="41">
        <f>body!$C$16*POWER(body!$B$16,E4)</f>
        <v>135.91456972415739</v>
      </c>
      <c r="H4" s="42">
        <v>399</v>
      </c>
      <c r="I4" s="41">
        <f>body!$E$16*POWER(body!$D$16,H4)</f>
        <v>128.45261741703465</v>
      </c>
      <c r="J4" s="39">
        <v>32.340000000000003</v>
      </c>
      <c r="K4" s="41">
        <f>body!$G$16*POWER(body!$F$16,J4)</f>
        <v>90.886133537822801</v>
      </c>
      <c r="L4" s="130">
        <v>3</v>
      </c>
      <c r="M4" s="127">
        <v>38.799999999999997</v>
      </c>
      <c r="N4" s="45">
        <f t="shared" ref="N4:N35" si="1">L4*60+M4</f>
        <v>218.8</v>
      </c>
      <c r="O4" s="45">
        <f t="shared" ref="O4:O35" si="2">N4/$X$6*$X$11</f>
        <v>175.04000000000002</v>
      </c>
      <c r="P4" s="128">
        <f t="shared" ref="P4:P35" si="3">FLOOR(O4/60,1)</f>
        <v>2</v>
      </c>
      <c r="Q4" s="45">
        <f t="shared" ref="Q4:Q35" si="4">O4-P4*60</f>
        <v>55.04000000000002</v>
      </c>
      <c r="R4" s="41">
        <f>body!$I$16*POWER(body!$H$16,L4*60+M4)</f>
        <v>68.079212272884135</v>
      </c>
      <c r="S4" s="41">
        <f>body!$I$16*POWER(body!$H$16,P4*60+Q4)</f>
        <v>119.381781856754</v>
      </c>
      <c r="T4" s="48">
        <f t="shared" ref="T4:T35" si="5">G4+I4+K4+S4</f>
        <v>474.63510253576885</v>
      </c>
      <c r="U4" s="49">
        <f>RANK($T4,$T$4:$T$9,0)</f>
        <v>5</v>
      </c>
      <c r="W4" s="50" t="s">
        <v>39</v>
      </c>
      <c r="X4" s="51"/>
      <c r="Y4" s="52"/>
    </row>
    <row r="5" spans="1:25" ht="17.25" customHeight="1">
      <c r="A5" s="35">
        <v>49</v>
      </c>
      <c r="B5" s="53" t="s">
        <v>81</v>
      </c>
      <c r="C5" s="54"/>
      <c r="D5" s="55"/>
      <c r="E5" s="39">
        <v>8.7899999999999991</v>
      </c>
      <c r="F5" s="40">
        <f t="shared" si="0"/>
        <v>8.7899999999999991</v>
      </c>
      <c r="G5" s="41">
        <f>body!$C$16*POWER(body!$B$16,E5)</f>
        <v>134.98637685216696</v>
      </c>
      <c r="H5" s="42">
        <v>405</v>
      </c>
      <c r="I5" s="41">
        <f>body!$E$16*POWER(body!$D$16,H5)</f>
        <v>134.07855535592174</v>
      </c>
      <c r="J5" s="39">
        <v>36.299999999999997</v>
      </c>
      <c r="K5" s="41">
        <f>body!$G$16*POWER(body!$F$16,J5)</f>
        <v>107.44124437183444</v>
      </c>
      <c r="L5" s="126">
        <v>3</v>
      </c>
      <c r="M5" s="127">
        <v>53.9</v>
      </c>
      <c r="N5" s="45">
        <f t="shared" si="1"/>
        <v>233.9</v>
      </c>
      <c r="O5" s="45">
        <f t="shared" si="2"/>
        <v>187.12</v>
      </c>
      <c r="P5" s="128">
        <f t="shared" si="3"/>
        <v>3</v>
      </c>
      <c r="Q5" s="45">
        <f t="shared" si="4"/>
        <v>7.1200000000000045</v>
      </c>
      <c r="R5" s="41">
        <f>body!$I$16*POWER(body!$H$16,L5*60+M5)</f>
        <v>56.084815426943869</v>
      </c>
      <c r="S5" s="41">
        <f>body!$I$16*POWER(body!$H$16,P5*60+Q5)</f>
        <v>102.23572359107546</v>
      </c>
      <c r="T5" s="48">
        <f t="shared" si="5"/>
        <v>478.74190017099858</v>
      </c>
      <c r="U5" s="49">
        <f t="shared" ref="U5:U9" si="6">RANK($T5,$T$4:$T$9,0)</f>
        <v>4</v>
      </c>
      <c r="W5" s="51" t="s">
        <v>40</v>
      </c>
      <c r="X5" s="52">
        <v>60</v>
      </c>
      <c r="Y5" s="52" t="s">
        <v>8</v>
      </c>
    </row>
    <row r="6" spans="1:25" ht="17.25" customHeight="1">
      <c r="A6" s="35">
        <v>48</v>
      </c>
      <c r="B6" s="53" t="s">
        <v>82</v>
      </c>
      <c r="C6" s="54"/>
      <c r="D6" s="55"/>
      <c r="E6" s="39">
        <v>8.57</v>
      </c>
      <c r="F6" s="40">
        <f t="shared" si="0"/>
        <v>8.57</v>
      </c>
      <c r="G6" s="41">
        <f>body!$C$16*POWER(body!$B$16,E6)</f>
        <v>145.55487435123047</v>
      </c>
      <c r="H6" s="42">
        <v>400</v>
      </c>
      <c r="I6" s="41">
        <f>body!$E$16*POWER(body!$D$16,H6)</f>
        <v>129.37360662733761</v>
      </c>
      <c r="J6" s="39">
        <v>43.8</v>
      </c>
      <c r="K6" s="41">
        <f>body!$G$16*POWER(body!$F$16,J6)</f>
        <v>147.50612276902629</v>
      </c>
      <c r="L6" s="126">
        <v>3</v>
      </c>
      <c r="M6" s="127">
        <v>52.6</v>
      </c>
      <c r="N6" s="45">
        <f t="shared" si="1"/>
        <v>232.6</v>
      </c>
      <c r="O6" s="45">
        <f t="shared" si="2"/>
        <v>186.08</v>
      </c>
      <c r="P6" s="128">
        <f t="shared" si="3"/>
        <v>3</v>
      </c>
      <c r="Q6" s="45">
        <f t="shared" si="4"/>
        <v>6.0800000000000125</v>
      </c>
      <c r="R6" s="41">
        <f>body!$I$16*POWER(body!$H$16,L6*60+M6)</f>
        <v>57.028461080742915</v>
      </c>
      <c r="S6" s="41">
        <f>body!$I$16*POWER(body!$H$16,P6*60+Q6)</f>
        <v>103.60954367737533</v>
      </c>
      <c r="T6" s="48">
        <f t="shared" si="5"/>
        <v>526.04414742496965</v>
      </c>
      <c r="U6" s="49">
        <f t="shared" si="6"/>
        <v>2</v>
      </c>
      <c r="W6" s="51" t="s">
        <v>41</v>
      </c>
      <c r="X6" s="52">
        <v>1000</v>
      </c>
      <c r="Y6" s="52" t="s">
        <v>8</v>
      </c>
    </row>
    <row r="7" spans="1:25" ht="17.25" customHeight="1">
      <c r="A7" s="35">
        <v>53</v>
      </c>
      <c r="B7" s="53" t="s">
        <v>83</v>
      </c>
      <c r="C7" s="54"/>
      <c r="D7" s="55"/>
      <c r="E7" s="39">
        <v>8.7100000000000009</v>
      </c>
      <c r="F7" s="40">
        <f t="shared" si="0"/>
        <v>8.7100000000000009</v>
      </c>
      <c r="G7" s="41">
        <f>body!$C$16*POWER(body!$B$16,E7)</f>
        <v>138.73761880975198</v>
      </c>
      <c r="H7" s="42">
        <v>435</v>
      </c>
      <c r="I7" s="41">
        <f>body!$E$16*POWER(body!$D$16,H7)</f>
        <v>166.1273514585946</v>
      </c>
      <c r="J7" s="39">
        <v>44.6</v>
      </c>
      <c r="K7" s="41">
        <f>body!$G$16*POWER(body!$F$16,J7)</f>
        <v>152.57786826890586</v>
      </c>
      <c r="L7" s="126">
        <v>3</v>
      </c>
      <c r="M7" s="127">
        <v>38.4</v>
      </c>
      <c r="N7" s="45">
        <f t="shared" si="1"/>
        <v>218.4</v>
      </c>
      <c r="O7" s="45">
        <f t="shared" si="2"/>
        <v>174.72</v>
      </c>
      <c r="P7" s="128">
        <f t="shared" si="3"/>
        <v>2</v>
      </c>
      <c r="Q7" s="45">
        <f t="shared" si="4"/>
        <v>54.72</v>
      </c>
      <c r="R7" s="41">
        <f>body!$I$16*POWER(body!$H$16,L7*60+M7)</f>
        <v>68.42962663244306</v>
      </c>
      <c r="S7" s="41">
        <f>body!$I$16*POWER(body!$H$16,P7*60+Q7)</f>
        <v>119.87311072260486</v>
      </c>
      <c r="T7" s="48">
        <f t="shared" si="5"/>
        <v>577.31594925985735</v>
      </c>
      <c r="U7" s="49">
        <f t="shared" si="6"/>
        <v>1</v>
      </c>
      <c r="W7" s="51" t="s">
        <v>42</v>
      </c>
      <c r="X7" s="52"/>
      <c r="Y7" s="52"/>
    </row>
    <row r="8" spans="1:25" ht="17.25" customHeight="1">
      <c r="A8" s="35">
        <v>54</v>
      </c>
      <c r="B8" s="53" t="s">
        <v>84</v>
      </c>
      <c r="C8" s="54"/>
      <c r="D8" s="55"/>
      <c r="E8" s="39">
        <v>10.3</v>
      </c>
      <c r="F8" s="40">
        <f t="shared" si="0"/>
        <v>10.3</v>
      </c>
      <c r="G8" s="41">
        <f>body!$C$16*POWER(body!$B$16,E8)</f>
        <v>80.463025836484675</v>
      </c>
      <c r="H8" s="42">
        <v>303</v>
      </c>
      <c r="I8" s="41">
        <f>body!$E$16*POWER(body!$D$16,H8)</f>
        <v>64.696552122565464</v>
      </c>
      <c r="J8" s="39">
        <v>34.909999999999997</v>
      </c>
      <c r="K8" s="41">
        <f>body!$G$16*POWER(body!$F$16,J8)</f>
        <v>101.31224326161056</v>
      </c>
      <c r="L8" s="126">
        <v>5</v>
      </c>
      <c r="M8" s="127">
        <v>7.5</v>
      </c>
      <c r="N8" s="45">
        <f t="shared" si="1"/>
        <v>307.5</v>
      </c>
      <c r="O8" s="45">
        <f t="shared" si="2"/>
        <v>246</v>
      </c>
      <c r="P8" s="128">
        <f t="shared" si="3"/>
        <v>4</v>
      </c>
      <c r="Q8" s="45">
        <f t="shared" si="4"/>
        <v>6</v>
      </c>
      <c r="R8" s="41">
        <f>body!$I$16*POWER(body!$H$16,L8*60+M8)</f>
        <v>21.806702047646333</v>
      </c>
      <c r="S8" s="41">
        <f>body!$I$16*POWER(body!$H$16,P8*60+Q8)</f>
        <v>48.017376817282553</v>
      </c>
      <c r="T8" s="48">
        <f t="shared" si="5"/>
        <v>294.4891980379432</v>
      </c>
      <c r="U8" s="49">
        <f t="shared" si="6"/>
        <v>6</v>
      </c>
      <c r="W8" s="51" t="s">
        <v>43</v>
      </c>
      <c r="X8" s="52"/>
      <c r="Y8" s="52"/>
    </row>
    <row r="9" spans="1:25" ht="17.25" customHeight="1">
      <c r="A9" s="35">
        <v>55</v>
      </c>
      <c r="B9" s="53" t="s">
        <v>85</v>
      </c>
      <c r="C9" s="54"/>
      <c r="D9" s="55"/>
      <c r="E9" s="39">
        <v>9.0399999999999991</v>
      </c>
      <c r="F9" s="40">
        <f t="shared" si="0"/>
        <v>9.0399999999999991</v>
      </c>
      <c r="G9" s="41">
        <f>body!$C$16*POWER(body!$B$16,E9)</f>
        <v>123.9050527065195</v>
      </c>
      <c r="H9" s="42">
        <v>415</v>
      </c>
      <c r="I9" s="41">
        <f>body!$E$16*POWER(body!$D$16,H9)</f>
        <v>144.00799209334409</v>
      </c>
      <c r="J9" s="39">
        <v>42.75</v>
      </c>
      <c r="K9" s="41">
        <f>body!$G$16*POWER(body!$F$16,J9)</f>
        <v>141.10440933252332</v>
      </c>
      <c r="L9" s="126">
        <v>3</v>
      </c>
      <c r="M9" s="127">
        <v>47</v>
      </c>
      <c r="N9" s="45">
        <f t="shared" si="1"/>
        <v>227</v>
      </c>
      <c r="O9" s="45">
        <f t="shared" si="2"/>
        <v>181.6</v>
      </c>
      <c r="P9" s="128">
        <f t="shared" si="3"/>
        <v>3</v>
      </c>
      <c r="Q9" s="45">
        <f t="shared" si="4"/>
        <v>1.5999999999999943</v>
      </c>
      <c r="R9" s="41">
        <f>body!$I$16*POWER(body!$H$16,L9*60+M9)</f>
        <v>61.27830301421475</v>
      </c>
      <c r="S9" s="41">
        <f>body!$I$16*POWER(body!$H$16,P9*60+Q9)</f>
        <v>109.74173524771153</v>
      </c>
      <c r="T9" s="48">
        <f t="shared" si="5"/>
        <v>518.75918938009841</v>
      </c>
      <c r="U9" s="49">
        <f t="shared" si="6"/>
        <v>3</v>
      </c>
      <c r="W9" s="11"/>
    </row>
    <row r="10" spans="1:25" ht="17.25" customHeight="1">
      <c r="A10" s="35">
        <v>57</v>
      </c>
      <c r="B10" s="53" t="s">
        <v>86</v>
      </c>
      <c r="C10" s="54"/>
      <c r="D10" s="55"/>
      <c r="E10" s="39">
        <v>8.75</v>
      </c>
      <c r="F10" s="40">
        <f t="shared" si="0"/>
        <v>8.75</v>
      </c>
      <c r="G10" s="41">
        <f>body!$C$16*POWER(body!$B$16,E10)</f>
        <v>136.84914503286257</v>
      </c>
      <c r="H10" s="42" t="s">
        <v>38</v>
      </c>
      <c r="I10" s="41" t="e">
        <f>body!$E$16*POWER(body!$D$16,H10)</f>
        <v>#VALUE!</v>
      </c>
      <c r="J10" s="39">
        <v>33.520000000000003</v>
      </c>
      <c r="K10" s="41">
        <f>body!$G$16*POWER(body!$F$16,J10)</f>
        <v>95.532871893938079</v>
      </c>
      <c r="L10" s="126"/>
      <c r="M10" s="127" t="s">
        <v>38</v>
      </c>
      <c r="N10" s="45" t="e">
        <f t="shared" si="1"/>
        <v>#VALUE!</v>
      </c>
      <c r="O10" s="45" t="e">
        <f t="shared" si="2"/>
        <v>#VALUE!</v>
      </c>
      <c r="P10" s="128" t="e">
        <f t="shared" si="3"/>
        <v>#VALUE!</v>
      </c>
      <c r="Q10" s="45" t="e">
        <f t="shared" si="4"/>
        <v>#VALUE!</v>
      </c>
      <c r="R10" s="41" t="e">
        <f>body!$I$16*POWER(body!$H$16,L10*60+M10)</f>
        <v>#VALUE!</v>
      </c>
      <c r="S10" s="41" t="e">
        <f>body!$I$16*POWER(body!$H$16,P10*60+Q10)</f>
        <v>#VALUE!</v>
      </c>
      <c r="T10" s="48" t="e">
        <f t="shared" si="5"/>
        <v>#VALUE!</v>
      </c>
      <c r="U10" s="49" t="e">
        <f t="shared" ref="U4:U35" si="7">RANK($T10,$T$4:$T$16,0)</f>
        <v>#VALUE!</v>
      </c>
      <c r="W10" s="11" t="s">
        <v>44</v>
      </c>
      <c r="X10">
        <v>60</v>
      </c>
      <c r="Y10" t="s">
        <v>8</v>
      </c>
    </row>
    <row r="11" spans="1:25" ht="17.25" customHeight="1">
      <c r="A11" s="35"/>
      <c r="B11" s="53"/>
      <c r="C11" s="54"/>
      <c r="D11" s="55"/>
      <c r="E11" s="39" t="s">
        <v>38</v>
      </c>
      <c r="F11" s="40" t="e">
        <f t="shared" si="0"/>
        <v>#VALUE!</v>
      </c>
      <c r="G11" s="41" t="e">
        <f>body!$C$16*POWER(body!$B$16,E11)</f>
        <v>#VALUE!</v>
      </c>
      <c r="H11" s="42" t="s">
        <v>38</v>
      </c>
      <c r="I11" s="41" t="e">
        <f>body!$E$16*POWER(body!$D$16,H11)</f>
        <v>#VALUE!</v>
      </c>
      <c r="J11" s="39" t="s">
        <v>38</v>
      </c>
      <c r="K11" s="41" t="e">
        <f>body!$G$16*POWER(body!$F$16,J11)</f>
        <v>#VALUE!</v>
      </c>
      <c r="L11" s="126"/>
      <c r="M11" s="127" t="s">
        <v>38</v>
      </c>
      <c r="N11" s="45" t="e">
        <f t="shared" si="1"/>
        <v>#VALUE!</v>
      </c>
      <c r="O11" s="45" t="e">
        <f t="shared" si="2"/>
        <v>#VALUE!</v>
      </c>
      <c r="P11" s="128" t="e">
        <f t="shared" si="3"/>
        <v>#VALUE!</v>
      </c>
      <c r="Q11" s="45" t="e">
        <f t="shared" si="4"/>
        <v>#VALUE!</v>
      </c>
      <c r="R11" s="41" t="e">
        <f>body!$I$16*POWER(body!$H$16,L11*60+M11)</f>
        <v>#VALUE!</v>
      </c>
      <c r="S11" s="41" t="e">
        <f>body!$I$16*POWER(body!$H$16,P11*60+Q11)</f>
        <v>#VALUE!</v>
      </c>
      <c r="T11" s="48" t="e">
        <f t="shared" si="5"/>
        <v>#VALUE!</v>
      </c>
      <c r="U11" s="49" t="e">
        <f t="shared" si="7"/>
        <v>#VALUE!</v>
      </c>
      <c r="W11" s="11" t="s">
        <v>45</v>
      </c>
      <c r="X11">
        <v>800</v>
      </c>
      <c r="Y11" t="s">
        <v>8</v>
      </c>
    </row>
    <row r="12" spans="1:25" ht="17.25" customHeight="1">
      <c r="A12" s="35"/>
      <c r="B12" s="53"/>
      <c r="C12" s="54"/>
      <c r="D12" s="55"/>
      <c r="E12" s="39" t="s">
        <v>38</v>
      </c>
      <c r="F12" s="40" t="e">
        <f t="shared" si="0"/>
        <v>#VALUE!</v>
      </c>
      <c r="G12" s="41" t="e">
        <f>body!$C$16*POWER(body!$B$16,E12)</f>
        <v>#VALUE!</v>
      </c>
      <c r="H12" s="42" t="s">
        <v>38</v>
      </c>
      <c r="I12" s="41" t="e">
        <f>body!$E$16*POWER(body!$D$16,H12)</f>
        <v>#VALUE!</v>
      </c>
      <c r="J12" s="39" t="s">
        <v>38</v>
      </c>
      <c r="K12" s="41" t="e">
        <f>body!$G$16*POWER(body!$F$16,J12)</f>
        <v>#VALUE!</v>
      </c>
      <c r="L12" s="126"/>
      <c r="M12" s="127" t="s">
        <v>38</v>
      </c>
      <c r="N12" s="45" t="e">
        <f t="shared" si="1"/>
        <v>#VALUE!</v>
      </c>
      <c r="O12" s="45" t="e">
        <f t="shared" si="2"/>
        <v>#VALUE!</v>
      </c>
      <c r="P12" s="128" t="e">
        <f t="shared" si="3"/>
        <v>#VALUE!</v>
      </c>
      <c r="Q12" s="45" t="e">
        <f t="shared" si="4"/>
        <v>#VALUE!</v>
      </c>
      <c r="R12" s="41" t="e">
        <f>body!$I$16*POWER(body!$H$16,L12*60+M12)</f>
        <v>#VALUE!</v>
      </c>
      <c r="S12" s="41" t="e">
        <f>body!$I$16*POWER(body!$H$16,P12*60+Q12)</f>
        <v>#VALUE!</v>
      </c>
      <c r="T12" s="48" t="e">
        <f t="shared" si="5"/>
        <v>#VALUE!</v>
      </c>
      <c r="U12" s="49" t="e">
        <f t="shared" si="7"/>
        <v>#VALUE!</v>
      </c>
      <c r="W12" s="11"/>
    </row>
    <row r="13" spans="1:25" ht="17.25" customHeight="1">
      <c r="A13" s="35"/>
      <c r="B13" s="53"/>
      <c r="C13" s="54"/>
      <c r="D13" s="55"/>
      <c r="E13" s="39" t="s">
        <v>38</v>
      </c>
      <c r="F13" s="40" t="e">
        <f t="shared" si="0"/>
        <v>#VALUE!</v>
      </c>
      <c r="G13" s="41" t="e">
        <f>body!$C$16*POWER(body!$B$16,E13)</f>
        <v>#VALUE!</v>
      </c>
      <c r="H13" s="42" t="s">
        <v>38</v>
      </c>
      <c r="I13" s="41" t="e">
        <f>body!$E$16*POWER(body!$D$16,H13)</f>
        <v>#VALUE!</v>
      </c>
      <c r="J13" s="39" t="s">
        <v>38</v>
      </c>
      <c r="K13" s="41" t="e">
        <f>body!$G$16*POWER(body!$F$16,J13)</f>
        <v>#VALUE!</v>
      </c>
      <c r="L13" s="126"/>
      <c r="M13" s="127" t="s">
        <v>38</v>
      </c>
      <c r="N13" s="45" t="e">
        <f t="shared" si="1"/>
        <v>#VALUE!</v>
      </c>
      <c r="O13" s="45" t="e">
        <f t="shared" si="2"/>
        <v>#VALUE!</v>
      </c>
      <c r="P13" s="128" t="e">
        <f t="shared" si="3"/>
        <v>#VALUE!</v>
      </c>
      <c r="Q13" s="45" t="e">
        <f t="shared" si="4"/>
        <v>#VALUE!</v>
      </c>
      <c r="R13" s="41" t="e">
        <f>body!$I$16*POWER(body!$H$16,L13*60+M13)</f>
        <v>#VALUE!</v>
      </c>
      <c r="S13" s="41" t="e">
        <f>body!$I$16*POWER(body!$H$16,P13*60+Q13)</f>
        <v>#VALUE!</v>
      </c>
      <c r="T13" s="48" t="e">
        <f t="shared" si="5"/>
        <v>#VALUE!</v>
      </c>
      <c r="U13" s="49" t="e">
        <f t="shared" si="7"/>
        <v>#VALUE!</v>
      </c>
      <c r="W13" s="11"/>
    </row>
    <row r="14" spans="1:25" ht="17.25" customHeight="1">
      <c r="A14" s="35"/>
      <c r="B14" s="53"/>
      <c r="C14" s="54"/>
      <c r="D14" s="55"/>
      <c r="E14" s="39" t="s">
        <v>38</v>
      </c>
      <c r="F14" s="40" t="e">
        <f t="shared" si="0"/>
        <v>#VALUE!</v>
      </c>
      <c r="G14" s="41" t="e">
        <f>body!$C$16*POWER(body!$B$16,E14)</f>
        <v>#VALUE!</v>
      </c>
      <c r="H14" s="42" t="s">
        <v>38</v>
      </c>
      <c r="I14" s="41" t="e">
        <f>body!$E$16*POWER(body!$D$16,H14)</f>
        <v>#VALUE!</v>
      </c>
      <c r="J14" s="39" t="s">
        <v>38</v>
      </c>
      <c r="K14" s="41" t="e">
        <f>body!$G$16*POWER(body!$F$16,J14)</f>
        <v>#VALUE!</v>
      </c>
      <c r="L14" s="126"/>
      <c r="M14" s="127" t="s">
        <v>38</v>
      </c>
      <c r="N14" s="45" t="e">
        <f t="shared" si="1"/>
        <v>#VALUE!</v>
      </c>
      <c r="O14" s="45" t="e">
        <f t="shared" si="2"/>
        <v>#VALUE!</v>
      </c>
      <c r="P14" s="128" t="e">
        <f t="shared" si="3"/>
        <v>#VALUE!</v>
      </c>
      <c r="Q14" s="45" t="e">
        <f t="shared" si="4"/>
        <v>#VALUE!</v>
      </c>
      <c r="R14" s="41" t="e">
        <f>body!$I$16*POWER(body!$H$16,L14*60+M14)</f>
        <v>#VALUE!</v>
      </c>
      <c r="S14" s="41" t="e">
        <f>body!$I$16*POWER(body!$H$16,P14*60+Q14)</f>
        <v>#VALUE!</v>
      </c>
      <c r="T14" s="48" t="e">
        <f t="shared" si="5"/>
        <v>#VALUE!</v>
      </c>
      <c r="U14" s="49" t="e">
        <f t="shared" si="7"/>
        <v>#VALUE!</v>
      </c>
      <c r="W14" s="11"/>
    </row>
    <row r="15" spans="1:25" ht="17.25" customHeight="1">
      <c r="A15" s="35"/>
      <c r="B15" s="53"/>
      <c r="C15" s="54"/>
      <c r="D15" s="55"/>
      <c r="E15" s="39" t="s">
        <v>38</v>
      </c>
      <c r="F15" s="40" t="e">
        <f t="shared" si="0"/>
        <v>#VALUE!</v>
      </c>
      <c r="G15" s="41" t="e">
        <f>body!$C$16*POWER(body!$B$16,E15)</f>
        <v>#VALUE!</v>
      </c>
      <c r="H15" s="42" t="s">
        <v>38</v>
      </c>
      <c r="I15" s="41" t="e">
        <f>body!$E$16*POWER(body!$D$16,H15)</f>
        <v>#VALUE!</v>
      </c>
      <c r="J15" s="39" t="s">
        <v>38</v>
      </c>
      <c r="K15" s="41" t="e">
        <f>body!$G$16*POWER(body!$F$16,J15)</f>
        <v>#VALUE!</v>
      </c>
      <c r="L15" s="126"/>
      <c r="M15" s="127" t="s">
        <v>38</v>
      </c>
      <c r="N15" s="45" t="e">
        <f t="shared" si="1"/>
        <v>#VALUE!</v>
      </c>
      <c r="O15" s="45" t="e">
        <f t="shared" si="2"/>
        <v>#VALUE!</v>
      </c>
      <c r="P15" s="128" t="e">
        <f t="shared" si="3"/>
        <v>#VALUE!</v>
      </c>
      <c r="Q15" s="45" t="e">
        <f t="shared" si="4"/>
        <v>#VALUE!</v>
      </c>
      <c r="R15" s="41" t="e">
        <f>body!$I$16*POWER(body!$H$16,L15*60+M15)</f>
        <v>#VALUE!</v>
      </c>
      <c r="S15" s="41" t="e">
        <f>body!$I$16*POWER(body!$H$16,P15*60+Q15)</f>
        <v>#VALUE!</v>
      </c>
      <c r="T15" s="48" t="e">
        <f t="shared" si="5"/>
        <v>#VALUE!</v>
      </c>
      <c r="U15" s="49" t="e">
        <f t="shared" si="7"/>
        <v>#VALUE!</v>
      </c>
      <c r="W15" s="11"/>
    </row>
    <row r="16" spans="1:25" ht="17.25" customHeight="1">
      <c r="A16" s="35"/>
      <c r="B16" s="53"/>
      <c r="C16" s="54"/>
      <c r="D16" s="55"/>
      <c r="E16" s="39" t="s">
        <v>38</v>
      </c>
      <c r="F16" s="40" t="e">
        <f t="shared" si="0"/>
        <v>#VALUE!</v>
      </c>
      <c r="G16" s="41" t="e">
        <f>body!$C$16*POWER(body!$B$16,E16)</f>
        <v>#VALUE!</v>
      </c>
      <c r="H16" s="42" t="s">
        <v>38</v>
      </c>
      <c r="I16" s="41" t="e">
        <f>body!$E$16*POWER(body!$D$16,H16)</f>
        <v>#VALUE!</v>
      </c>
      <c r="J16" s="39" t="s">
        <v>38</v>
      </c>
      <c r="K16" s="41" t="e">
        <f>body!$G$16*POWER(body!$F$16,J16)</f>
        <v>#VALUE!</v>
      </c>
      <c r="L16" s="126"/>
      <c r="M16" s="127" t="s">
        <v>38</v>
      </c>
      <c r="N16" s="45" t="e">
        <f t="shared" si="1"/>
        <v>#VALUE!</v>
      </c>
      <c r="O16" s="45" t="e">
        <f t="shared" si="2"/>
        <v>#VALUE!</v>
      </c>
      <c r="P16" s="128" t="e">
        <f t="shared" si="3"/>
        <v>#VALUE!</v>
      </c>
      <c r="Q16" s="45" t="e">
        <f t="shared" si="4"/>
        <v>#VALUE!</v>
      </c>
      <c r="R16" s="41" t="e">
        <f>body!$I$16*POWER(body!$H$16,L16*60+M16)</f>
        <v>#VALUE!</v>
      </c>
      <c r="S16" s="41" t="e">
        <f>body!$I$16*POWER(body!$H$16,P16*60+Q16)</f>
        <v>#VALUE!</v>
      </c>
      <c r="T16" s="48" t="e">
        <f t="shared" si="5"/>
        <v>#VALUE!</v>
      </c>
      <c r="U16" s="49" t="e">
        <f t="shared" si="7"/>
        <v>#VALUE!</v>
      </c>
    </row>
    <row r="17" spans="1:21" ht="17.25" customHeight="1">
      <c r="A17" s="35"/>
      <c r="B17" s="53"/>
      <c r="C17" s="54"/>
      <c r="D17" s="55"/>
      <c r="E17" s="39" t="s">
        <v>38</v>
      </c>
      <c r="F17" s="40" t="e">
        <f t="shared" si="0"/>
        <v>#VALUE!</v>
      </c>
      <c r="G17" s="41" t="e">
        <f>body!$C$16*POWER(body!$B$16,E17)</f>
        <v>#VALUE!</v>
      </c>
      <c r="H17" s="42" t="s">
        <v>38</v>
      </c>
      <c r="I17" s="41" t="e">
        <f>body!$E$16*POWER(body!$D$16,H17)</f>
        <v>#VALUE!</v>
      </c>
      <c r="J17" s="39" t="s">
        <v>38</v>
      </c>
      <c r="K17" s="41" t="e">
        <f>body!$G$16*POWER(body!$F$16,J17)</f>
        <v>#VALUE!</v>
      </c>
      <c r="L17" s="126"/>
      <c r="M17" s="127" t="s">
        <v>38</v>
      </c>
      <c r="N17" s="45" t="e">
        <f t="shared" si="1"/>
        <v>#VALUE!</v>
      </c>
      <c r="O17" s="45" t="e">
        <f t="shared" si="2"/>
        <v>#VALUE!</v>
      </c>
      <c r="P17" s="128" t="e">
        <f t="shared" si="3"/>
        <v>#VALUE!</v>
      </c>
      <c r="Q17" s="45" t="e">
        <f t="shared" si="4"/>
        <v>#VALUE!</v>
      </c>
      <c r="R17" s="41" t="e">
        <f>body!$I$16*POWER(body!$H$16,L17*60+M17)</f>
        <v>#VALUE!</v>
      </c>
      <c r="S17" s="41" t="e">
        <f>body!$I$16*POWER(body!$H$16,P17*60+Q17)</f>
        <v>#VALUE!</v>
      </c>
      <c r="T17" s="48" t="e">
        <f t="shared" si="5"/>
        <v>#VALUE!</v>
      </c>
      <c r="U17" s="49" t="e">
        <f t="shared" si="7"/>
        <v>#VALUE!</v>
      </c>
    </row>
    <row r="18" spans="1:21" ht="17.25" customHeight="1">
      <c r="A18" s="35"/>
      <c r="B18" s="53"/>
      <c r="C18" s="54"/>
      <c r="D18" s="55"/>
      <c r="E18" s="39" t="s">
        <v>38</v>
      </c>
      <c r="F18" s="40" t="e">
        <f t="shared" si="0"/>
        <v>#VALUE!</v>
      </c>
      <c r="G18" s="41" t="e">
        <f>body!$C$16*POWER(body!$B$16,E18)</f>
        <v>#VALUE!</v>
      </c>
      <c r="H18" s="42" t="s">
        <v>38</v>
      </c>
      <c r="I18" s="41" t="e">
        <f>body!$E$16*POWER(body!$D$16,H18)</f>
        <v>#VALUE!</v>
      </c>
      <c r="J18" s="39" t="s">
        <v>38</v>
      </c>
      <c r="K18" s="41" t="e">
        <f>body!$G$16*POWER(body!$F$16,J18)</f>
        <v>#VALUE!</v>
      </c>
      <c r="L18" s="126"/>
      <c r="M18" s="127" t="s">
        <v>38</v>
      </c>
      <c r="N18" s="45" t="e">
        <f t="shared" si="1"/>
        <v>#VALUE!</v>
      </c>
      <c r="O18" s="45" t="e">
        <f t="shared" si="2"/>
        <v>#VALUE!</v>
      </c>
      <c r="P18" s="128" t="e">
        <f t="shared" si="3"/>
        <v>#VALUE!</v>
      </c>
      <c r="Q18" s="45" t="e">
        <f t="shared" si="4"/>
        <v>#VALUE!</v>
      </c>
      <c r="R18" s="41" t="e">
        <f>body!$I$16*POWER(body!$H$16,L18*60+M18)</f>
        <v>#VALUE!</v>
      </c>
      <c r="S18" s="41" t="e">
        <f>body!$I$16*POWER(body!$H$16,P18*60+Q18)</f>
        <v>#VALUE!</v>
      </c>
      <c r="T18" s="48" t="e">
        <f t="shared" si="5"/>
        <v>#VALUE!</v>
      </c>
      <c r="U18" s="49" t="e">
        <f t="shared" si="7"/>
        <v>#VALUE!</v>
      </c>
    </row>
    <row r="19" spans="1:21" ht="17.25" customHeight="1">
      <c r="A19" s="35"/>
      <c r="B19" s="53"/>
      <c r="C19" s="54"/>
      <c r="D19" s="55"/>
      <c r="E19" s="39" t="s">
        <v>38</v>
      </c>
      <c r="F19" s="40" t="e">
        <f t="shared" si="0"/>
        <v>#VALUE!</v>
      </c>
      <c r="G19" s="41" t="e">
        <f>body!$C$16*POWER(body!$B$16,E19)</f>
        <v>#VALUE!</v>
      </c>
      <c r="H19" s="42" t="s">
        <v>38</v>
      </c>
      <c r="I19" s="41" t="e">
        <f>body!$E$16*POWER(body!$D$16,H19)</f>
        <v>#VALUE!</v>
      </c>
      <c r="J19" s="39" t="s">
        <v>38</v>
      </c>
      <c r="K19" s="41" t="e">
        <f>body!$G$16*POWER(body!$F$16,J19)</f>
        <v>#VALUE!</v>
      </c>
      <c r="L19" s="126"/>
      <c r="M19" s="127" t="s">
        <v>38</v>
      </c>
      <c r="N19" s="45" t="e">
        <f t="shared" si="1"/>
        <v>#VALUE!</v>
      </c>
      <c r="O19" s="45" t="e">
        <f t="shared" si="2"/>
        <v>#VALUE!</v>
      </c>
      <c r="P19" s="128" t="e">
        <f t="shared" si="3"/>
        <v>#VALUE!</v>
      </c>
      <c r="Q19" s="45" t="e">
        <f t="shared" si="4"/>
        <v>#VALUE!</v>
      </c>
      <c r="R19" s="41" t="e">
        <f>body!$I$16*POWER(body!$H$16,L19*60+M19)</f>
        <v>#VALUE!</v>
      </c>
      <c r="S19" s="41" t="e">
        <f>body!$I$16*POWER(body!$H$16,P19*60+Q19)</f>
        <v>#VALUE!</v>
      </c>
      <c r="T19" s="48" t="e">
        <f t="shared" si="5"/>
        <v>#VALUE!</v>
      </c>
      <c r="U19" s="49" t="e">
        <f t="shared" si="7"/>
        <v>#VALUE!</v>
      </c>
    </row>
    <row r="20" spans="1:21" ht="17.25" customHeight="1">
      <c r="A20" s="35"/>
      <c r="B20" s="53"/>
      <c r="C20" s="54"/>
      <c r="D20" s="55"/>
      <c r="E20" s="39" t="s">
        <v>38</v>
      </c>
      <c r="F20" s="40" t="e">
        <f t="shared" si="0"/>
        <v>#VALUE!</v>
      </c>
      <c r="G20" s="41" t="e">
        <f>body!$C$16*POWER(body!$B$16,E20)</f>
        <v>#VALUE!</v>
      </c>
      <c r="H20" s="42" t="s">
        <v>38</v>
      </c>
      <c r="I20" s="41" t="e">
        <f>body!$E$16*POWER(body!$D$16,H20)</f>
        <v>#VALUE!</v>
      </c>
      <c r="J20" s="39" t="s">
        <v>38</v>
      </c>
      <c r="K20" s="41" t="e">
        <f>body!$G$16*POWER(body!$F$16,J20)</f>
        <v>#VALUE!</v>
      </c>
      <c r="L20" s="126"/>
      <c r="M20" s="127" t="s">
        <v>38</v>
      </c>
      <c r="N20" s="45" t="e">
        <f t="shared" si="1"/>
        <v>#VALUE!</v>
      </c>
      <c r="O20" s="45" t="e">
        <f t="shared" si="2"/>
        <v>#VALUE!</v>
      </c>
      <c r="P20" s="128" t="e">
        <f t="shared" si="3"/>
        <v>#VALUE!</v>
      </c>
      <c r="Q20" s="45" t="e">
        <f t="shared" si="4"/>
        <v>#VALUE!</v>
      </c>
      <c r="R20" s="41" t="e">
        <f>body!$I$16*POWER(body!$H$16,L20*60+M20)</f>
        <v>#VALUE!</v>
      </c>
      <c r="S20" s="41" t="e">
        <f>body!$I$16*POWER(body!$H$16,P20*60+Q20)</f>
        <v>#VALUE!</v>
      </c>
      <c r="T20" s="48" t="e">
        <f t="shared" si="5"/>
        <v>#VALUE!</v>
      </c>
      <c r="U20" s="49" t="e">
        <f t="shared" si="7"/>
        <v>#VALUE!</v>
      </c>
    </row>
    <row r="21" spans="1:21" ht="17.25" customHeight="1">
      <c r="A21" s="35"/>
      <c r="B21" s="53"/>
      <c r="C21" s="54"/>
      <c r="D21" s="55"/>
      <c r="E21" s="39" t="s">
        <v>38</v>
      </c>
      <c r="F21" s="40" t="e">
        <f t="shared" si="0"/>
        <v>#VALUE!</v>
      </c>
      <c r="G21" s="41" t="e">
        <f>body!$C$16*POWER(body!$B$16,E21)</f>
        <v>#VALUE!</v>
      </c>
      <c r="H21" s="42" t="s">
        <v>38</v>
      </c>
      <c r="I21" s="41" t="e">
        <f>body!$E$16*POWER(body!$D$16,H21)</f>
        <v>#VALUE!</v>
      </c>
      <c r="J21" s="39" t="s">
        <v>38</v>
      </c>
      <c r="K21" s="41" t="e">
        <f>body!$G$16*POWER(body!$F$16,J21)</f>
        <v>#VALUE!</v>
      </c>
      <c r="L21" s="126"/>
      <c r="M21" s="127" t="s">
        <v>38</v>
      </c>
      <c r="N21" s="45" t="e">
        <f t="shared" si="1"/>
        <v>#VALUE!</v>
      </c>
      <c r="O21" s="45" t="e">
        <f t="shared" si="2"/>
        <v>#VALUE!</v>
      </c>
      <c r="P21" s="128" t="e">
        <f t="shared" si="3"/>
        <v>#VALUE!</v>
      </c>
      <c r="Q21" s="45" t="e">
        <f t="shared" si="4"/>
        <v>#VALUE!</v>
      </c>
      <c r="R21" s="41" t="e">
        <f>body!$I$16*POWER(body!$H$16,L21*60+M21)</f>
        <v>#VALUE!</v>
      </c>
      <c r="S21" s="41" t="e">
        <f>body!$I$16*POWER(body!$H$16,P21*60+Q21)</f>
        <v>#VALUE!</v>
      </c>
      <c r="T21" s="48" t="e">
        <f t="shared" si="5"/>
        <v>#VALUE!</v>
      </c>
      <c r="U21" s="49" t="e">
        <f t="shared" si="7"/>
        <v>#VALUE!</v>
      </c>
    </row>
    <row r="22" spans="1:21" ht="17.25" customHeight="1">
      <c r="A22" s="35"/>
      <c r="B22" s="53"/>
      <c r="C22" s="54"/>
      <c r="D22" s="55"/>
      <c r="E22" s="39" t="s">
        <v>38</v>
      </c>
      <c r="F22" s="40" t="e">
        <f t="shared" si="0"/>
        <v>#VALUE!</v>
      </c>
      <c r="G22" s="41" t="e">
        <f>body!$C$16*POWER(body!$B$16,E22)</f>
        <v>#VALUE!</v>
      </c>
      <c r="H22" s="42" t="s">
        <v>38</v>
      </c>
      <c r="I22" s="41" t="e">
        <f>body!$E$16*POWER(body!$D$16,H22)</f>
        <v>#VALUE!</v>
      </c>
      <c r="J22" s="39" t="s">
        <v>38</v>
      </c>
      <c r="K22" s="41" t="e">
        <f>body!$G$16*POWER(body!$F$16,J22)</f>
        <v>#VALUE!</v>
      </c>
      <c r="L22" s="126"/>
      <c r="M22" s="127" t="s">
        <v>38</v>
      </c>
      <c r="N22" s="45" t="e">
        <f t="shared" si="1"/>
        <v>#VALUE!</v>
      </c>
      <c r="O22" s="45" t="e">
        <f t="shared" si="2"/>
        <v>#VALUE!</v>
      </c>
      <c r="P22" s="128" t="e">
        <f t="shared" si="3"/>
        <v>#VALUE!</v>
      </c>
      <c r="Q22" s="45" t="e">
        <f t="shared" si="4"/>
        <v>#VALUE!</v>
      </c>
      <c r="R22" s="41" t="e">
        <f>body!$I$16*POWER(body!$H$16,L22*60+M22)</f>
        <v>#VALUE!</v>
      </c>
      <c r="S22" s="41" t="e">
        <f>body!$I$16*POWER(body!$H$16,P22*60+Q22)</f>
        <v>#VALUE!</v>
      </c>
      <c r="T22" s="48" t="e">
        <f t="shared" si="5"/>
        <v>#VALUE!</v>
      </c>
      <c r="U22" s="49" t="e">
        <f t="shared" si="7"/>
        <v>#VALUE!</v>
      </c>
    </row>
    <row r="23" spans="1:21" ht="17.25" customHeight="1">
      <c r="A23" s="35"/>
      <c r="B23" s="53"/>
      <c r="C23" s="54"/>
      <c r="D23" s="55"/>
      <c r="E23" s="39" t="s">
        <v>38</v>
      </c>
      <c r="F23" s="40" t="e">
        <f t="shared" si="0"/>
        <v>#VALUE!</v>
      </c>
      <c r="G23" s="41" t="e">
        <f>body!$C$16*POWER(body!$B$16,E23)</f>
        <v>#VALUE!</v>
      </c>
      <c r="H23" s="42" t="s">
        <v>38</v>
      </c>
      <c r="I23" s="41" t="e">
        <f>body!$E$16*POWER(body!$D$16,H23)</f>
        <v>#VALUE!</v>
      </c>
      <c r="J23" s="39" t="s">
        <v>38</v>
      </c>
      <c r="K23" s="41" t="e">
        <f>body!$G$16*POWER(body!$F$16,J23)</f>
        <v>#VALUE!</v>
      </c>
      <c r="L23" s="126"/>
      <c r="M23" s="127" t="s">
        <v>38</v>
      </c>
      <c r="N23" s="45" t="e">
        <f t="shared" si="1"/>
        <v>#VALUE!</v>
      </c>
      <c r="O23" s="45" t="e">
        <f t="shared" si="2"/>
        <v>#VALUE!</v>
      </c>
      <c r="P23" s="128" t="e">
        <f t="shared" si="3"/>
        <v>#VALUE!</v>
      </c>
      <c r="Q23" s="45" t="e">
        <f t="shared" si="4"/>
        <v>#VALUE!</v>
      </c>
      <c r="R23" s="41" t="e">
        <f>body!$I$16*POWER(body!$H$16,L23*60+M23)</f>
        <v>#VALUE!</v>
      </c>
      <c r="S23" s="41" t="e">
        <f>body!$I$16*POWER(body!$H$16,P23*60+Q23)</f>
        <v>#VALUE!</v>
      </c>
      <c r="T23" s="48" t="e">
        <f t="shared" si="5"/>
        <v>#VALUE!</v>
      </c>
      <c r="U23" s="49" t="e">
        <f t="shared" si="7"/>
        <v>#VALUE!</v>
      </c>
    </row>
    <row r="24" spans="1:21" ht="17.25" customHeight="1">
      <c r="A24" s="35"/>
      <c r="B24" s="53"/>
      <c r="C24" s="54"/>
      <c r="D24" s="55"/>
      <c r="E24" s="39" t="s">
        <v>38</v>
      </c>
      <c r="F24" s="40" t="e">
        <f t="shared" si="0"/>
        <v>#VALUE!</v>
      </c>
      <c r="G24" s="41" t="e">
        <f>body!$C$16*POWER(body!$B$16,E24)</f>
        <v>#VALUE!</v>
      </c>
      <c r="H24" s="42" t="s">
        <v>38</v>
      </c>
      <c r="I24" s="41" t="e">
        <f>body!$E$16*POWER(body!$D$16,H24)</f>
        <v>#VALUE!</v>
      </c>
      <c r="J24" s="39" t="s">
        <v>38</v>
      </c>
      <c r="K24" s="41" t="e">
        <f>body!$G$16*POWER(body!$F$16,J24)</f>
        <v>#VALUE!</v>
      </c>
      <c r="L24" s="126"/>
      <c r="M24" s="127" t="s">
        <v>38</v>
      </c>
      <c r="N24" s="45" t="e">
        <f t="shared" si="1"/>
        <v>#VALUE!</v>
      </c>
      <c r="O24" s="45" t="e">
        <f t="shared" si="2"/>
        <v>#VALUE!</v>
      </c>
      <c r="P24" s="128" t="e">
        <f t="shared" si="3"/>
        <v>#VALUE!</v>
      </c>
      <c r="Q24" s="45" t="e">
        <f t="shared" si="4"/>
        <v>#VALUE!</v>
      </c>
      <c r="R24" s="41" t="e">
        <f>body!$I$16*POWER(body!$H$16,L24*60+M24)</f>
        <v>#VALUE!</v>
      </c>
      <c r="S24" s="41" t="e">
        <f>body!$I$16*POWER(body!$H$16,P24*60+Q24)</f>
        <v>#VALUE!</v>
      </c>
      <c r="T24" s="48" t="e">
        <f t="shared" si="5"/>
        <v>#VALUE!</v>
      </c>
      <c r="U24" s="49" t="e">
        <f t="shared" si="7"/>
        <v>#VALUE!</v>
      </c>
    </row>
    <row r="25" spans="1:21" ht="17.25" customHeight="1">
      <c r="A25" s="35"/>
      <c r="B25" s="53"/>
      <c r="C25" s="54"/>
      <c r="D25" s="55"/>
      <c r="E25" s="39" t="s">
        <v>38</v>
      </c>
      <c r="F25" s="40" t="e">
        <f t="shared" si="0"/>
        <v>#VALUE!</v>
      </c>
      <c r="G25" s="41" t="e">
        <f>body!$C$16*POWER(body!$B$16,E25)</f>
        <v>#VALUE!</v>
      </c>
      <c r="H25" s="42" t="s">
        <v>38</v>
      </c>
      <c r="I25" s="41" t="e">
        <f>body!$E$16*POWER(body!$D$16,H25)</f>
        <v>#VALUE!</v>
      </c>
      <c r="J25" s="39" t="s">
        <v>38</v>
      </c>
      <c r="K25" s="41" t="e">
        <f>body!$G$16*POWER(body!$F$16,J25)</f>
        <v>#VALUE!</v>
      </c>
      <c r="L25" s="126"/>
      <c r="M25" s="127" t="s">
        <v>38</v>
      </c>
      <c r="N25" s="45" t="e">
        <f t="shared" si="1"/>
        <v>#VALUE!</v>
      </c>
      <c r="O25" s="45" t="e">
        <f t="shared" si="2"/>
        <v>#VALUE!</v>
      </c>
      <c r="P25" s="128" t="e">
        <f t="shared" si="3"/>
        <v>#VALUE!</v>
      </c>
      <c r="Q25" s="45" t="e">
        <f t="shared" si="4"/>
        <v>#VALUE!</v>
      </c>
      <c r="R25" s="41" t="e">
        <f>body!$I$16*POWER(body!$H$16,L25*60+M25)</f>
        <v>#VALUE!</v>
      </c>
      <c r="S25" s="41" t="e">
        <f>body!$I$16*POWER(body!$H$16,P25*60+Q25)</f>
        <v>#VALUE!</v>
      </c>
      <c r="T25" s="48" t="e">
        <f t="shared" si="5"/>
        <v>#VALUE!</v>
      </c>
      <c r="U25" s="49" t="e">
        <f t="shared" si="7"/>
        <v>#VALUE!</v>
      </c>
    </row>
    <row r="26" spans="1:21" ht="17.25" customHeight="1">
      <c r="A26" s="35"/>
      <c r="B26" s="53"/>
      <c r="C26" s="54"/>
      <c r="D26" s="55"/>
      <c r="E26" s="39" t="s">
        <v>38</v>
      </c>
      <c r="F26" s="40" t="e">
        <f t="shared" si="0"/>
        <v>#VALUE!</v>
      </c>
      <c r="G26" s="41" t="e">
        <f>body!$C$16*POWER(body!$B$16,E26)</f>
        <v>#VALUE!</v>
      </c>
      <c r="H26" s="42" t="s">
        <v>38</v>
      </c>
      <c r="I26" s="41" t="e">
        <f>body!$E$16*POWER(body!$D$16,H26)</f>
        <v>#VALUE!</v>
      </c>
      <c r="J26" s="39" t="s">
        <v>38</v>
      </c>
      <c r="K26" s="41" t="e">
        <f>body!$G$16*POWER(body!$F$16,J26)</f>
        <v>#VALUE!</v>
      </c>
      <c r="L26" s="126"/>
      <c r="M26" s="127" t="s">
        <v>38</v>
      </c>
      <c r="N26" s="45" t="e">
        <f t="shared" si="1"/>
        <v>#VALUE!</v>
      </c>
      <c r="O26" s="45" t="e">
        <f t="shared" si="2"/>
        <v>#VALUE!</v>
      </c>
      <c r="P26" s="128" t="e">
        <f t="shared" si="3"/>
        <v>#VALUE!</v>
      </c>
      <c r="Q26" s="45" t="e">
        <f t="shared" si="4"/>
        <v>#VALUE!</v>
      </c>
      <c r="R26" s="41" t="e">
        <f>body!$I$16*POWER(body!$H$16,L26*60+M26)</f>
        <v>#VALUE!</v>
      </c>
      <c r="S26" s="41" t="e">
        <f>body!$I$16*POWER(body!$H$16,P26*60+Q26)</f>
        <v>#VALUE!</v>
      </c>
      <c r="T26" s="48" t="e">
        <f t="shared" si="5"/>
        <v>#VALUE!</v>
      </c>
      <c r="U26" s="49" t="e">
        <f t="shared" si="7"/>
        <v>#VALUE!</v>
      </c>
    </row>
    <row r="27" spans="1:21" ht="17.25" customHeight="1">
      <c r="A27" s="35"/>
      <c r="B27" s="53"/>
      <c r="C27" s="54"/>
      <c r="D27" s="55"/>
      <c r="E27" s="39" t="s">
        <v>38</v>
      </c>
      <c r="F27" s="40" t="e">
        <f t="shared" si="0"/>
        <v>#VALUE!</v>
      </c>
      <c r="G27" s="41" t="e">
        <f>body!$C$16*POWER(body!$B$16,E27)</f>
        <v>#VALUE!</v>
      </c>
      <c r="H27" s="42" t="s">
        <v>38</v>
      </c>
      <c r="I27" s="41" t="e">
        <f>body!$E$16*POWER(body!$D$16,H27)</f>
        <v>#VALUE!</v>
      </c>
      <c r="J27" s="39" t="s">
        <v>38</v>
      </c>
      <c r="K27" s="41" t="e">
        <f>body!$G$16*POWER(body!$F$16,J27)</f>
        <v>#VALUE!</v>
      </c>
      <c r="L27" s="126"/>
      <c r="M27" s="127" t="s">
        <v>38</v>
      </c>
      <c r="N27" s="45" t="e">
        <f t="shared" si="1"/>
        <v>#VALUE!</v>
      </c>
      <c r="O27" s="45" t="e">
        <f t="shared" si="2"/>
        <v>#VALUE!</v>
      </c>
      <c r="P27" s="128" t="e">
        <f t="shared" si="3"/>
        <v>#VALUE!</v>
      </c>
      <c r="Q27" s="45" t="e">
        <f t="shared" si="4"/>
        <v>#VALUE!</v>
      </c>
      <c r="R27" s="41" t="e">
        <f>body!$I$16*POWER(body!$H$16,L27*60+M27)</f>
        <v>#VALUE!</v>
      </c>
      <c r="S27" s="41" t="e">
        <f>body!$I$16*POWER(body!$H$16,P27*60+Q27)</f>
        <v>#VALUE!</v>
      </c>
      <c r="T27" s="48" t="e">
        <f t="shared" si="5"/>
        <v>#VALUE!</v>
      </c>
      <c r="U27" s="49" t="e">
        <f t="shared" si="7"/>
        <v>#VALUE!</v>
      </c>
    </row>
    <row r="28" spans="1:21" ht="17.25" customHeight="1">
      <c r="A28" s="35"/>
      <c r="B28" s="53"/>
      <c r="C28" s="54"/>
      <c r="D28" s="55"/>
      <c r="E28" s="39" t="s">
        <v>38</v>
      </c>
      <c r="F28" s="40" t="e">
        <f t="shared" si="0"/>
        <v>#VALUE!</v>
      </c>
      <c r="G28" s="41" t="e">
        <f>body!$C$16*POWER(body!$B$16,E28)</f>
        <v>#VALUE!</v>
      </c>
      <c r="H28" s="42" t="s">
        <v>38</v>
      </c>
      <c r="I28" s="41" t="e">
        <f>body!$E$16*POWER(body!$D$16,H28)</f>
        <v>#VALUE!</v>
      </c>
      <c r="J28" s="39" t="s">
        <v>38</v>
      </c>
      <c r="K28" s="41" t="e">
        <f>body!$G$16*POWER(body!$F$16,J28)</f>
        <v>#VALUE!</v>
      </c>
      <c r="L28" s="126"/>
      <c r="M28" s="127" t="s">
        <v>38</v>
      </c>
      <c r="N28" s="45" t="e">
        <f t="shared" si="1"/>
        <v>#VALUE!</v>
      </c>
      <c r="O28" s="45" t="e">
        <f t="shared" si="2"/>
        <v>#VALUE!</v>
      </c>
      <c r="P28" s="128" t="e">
        <f t="shared" si="3"/>
        <v>#VALUE!</v>
      </c>
      <c r="Q28" s="45" t="e">
        <f t="shared" si="4"/>
        <v>#VALUE!</v>
      </c>
      <c r="R28" s="41" t="e">
        <f>body!$I$16*POWER(body!$H$16,L28*60+M28)</f>
        <v>#VALUE!</v>
      </c>
      <c r="S28" s="41" t="e">
        <f>body!$I$16*POWER(body!$H$16,P28*60+Q28)</f>
        <v>#VALUE!</v>
      </c>
      <c r="T28" s="48" t="e">
        <f t="shared" si="5"/>
        <v>#VALUE!</v>
      </c>
      <c r="U28" s="49" t="e">
        <f t="shared" si="7"/>
        <v>#VALUE!</v>
      </c>
    </row>
    <row r="29" spans="1:21" ht="17.25" customHeight="1">
      <c r="A29" s="35"/>
      <c r="B29" s="53"/>
      <c r="C29" s="54"/>
      <c r="D29" s="55"/>
      <c r="E29" s="39" t="s">
        <v>38</v>
      </c>
      <c r="F29" s="40" t="e">
        <f t="shared" si="0"/>
        <v>#VALUE!</v>
      </c>
      <c r="G29" s="41" t="e">
        <f>body!$C$16*POWER(body!$B$16,E29)</f>
        <v>#VALUE!</v>
      </c>
      <c r="H29" s="42" t="s">
        <v>38</v>
      </c>
      <c r="I29" s="41" t="e">
        <f>body!$E$16*POWER(body!$D$16,H29)</f>
        <v>#VALUE!</v>
      </c>
      <c r="J29" s="39" t="s">
        <v>38</v>
      </c>
      <c r="K29" s="41" t="e">
        <f>body!$G$16*POWER(body!$F$16,J29)</f>
        <v>#VALUE!</v>
      </c>
      <c r="L29" s="126"/>
      <c r="M29" s="127" t="s">
        <v>38</v>
      </c>
      <c r="N29" s="45" t="e">
        <f t="shared" si="1"/>
        <v>#VALUE!</v>
      </c>
      <c r="O29" s="45" t="e">
        <f t="shared" si="2"/>
        <v>#VALUE!</v>
      </c>
      <c r="P29" s="128" t="e">
        <f t="shared" si="3"/>
        <v>#VALUE!</v>
      </c>
      <c r="Q29" s="45" t="e">
        <f t="shared" si="4"/>
        <v>#VALUE!</v>
      </c>
      <c r="R29" s="41" t="e">
        <f>body!$I$16*POWER(body!$H$16,L29*60+M29)</f>
        <v>#VALUE!</v>
      </c>
      <c r="S29" s="41" t="e">
        <f>body!$I$16*POWER(body!$H$16,P29*60+Q29)</f>
        <v>#VALUE!</v>
      </c>
      <c r="T29" s="48" t="e">
        <f t="shared" si="5"/>
        <v>#VALUE!</v>
      </c>
      <c r="U29" s="49" t="e">
        <f t="shared" si="7"/>
        <v>#VALUE!</v>
      </c>
    </row>
    <row r="30" spans="1:21" ht="17.25" customHeight="1">
      <c r="A30" s="35"/>
      <c r="B30" s="53"/>
      <c r="C30" s="54"/>
      <c r="D30" s="55"/>
      <c r="E30" s="39" t="s">
        <v>38</v>
      </c>
      <c r="F30" s="40" t="e">
        <f t="shared" si="0"/>
        <v>#VALUE!</v>
      </c>
      <c r="G30" s="41" t="e">
        <f>body!$C$16*POWER(body!$B$16,E30)</f>
        <v>#VALUE!</v>
      </c>
      <c r="H30" s="42" t="s">
        <v>38</v>
      </c>
      <c r="I30" s="41" t="e">
        <f>body!$E$16*POWER(body!$D$16,H30)</f>
        <v>#VALUE!</v>
      </c>
      <c r="J30" s="39" t="s">
        <v>38</v>
      </c>
      <c r="K30" s="41" t="e">
        <f>body!$G$16*POWER(body!$F$16,J30)</f>
        <v>#VALUE!</v>
      </c>
      <c r="L30" s="126"/>
      <c r="M30" s="127" t="s">
        <v>38</v>
      </c>
      <c r="N30" s="45" t="e">
        <f t="shared" si="1"/>
        <v>#VALUE!</v>
      </c>
      <c r="O30" s="45" t="e">
        <f t="shared" si="2"/>
        <v>#VALUE!</v>
      </c>
      <c r="P30" s="128" t="e">
        <f t="shared" si="3"/>
        <v>#VALUE!</v>
      </c>
      <c r="Q30" s="45" t="e">
        <f t="shared" si="4"/>
        <v>#VALUE!</v>
      </c>
      <c r="R30" s="41" t="e">
        <f>body!$I$16*POWER(body!$H$16,L30*60+M30)</f>
        <v>#VALUE!</v>
      </c>
      <c r="S30" s="41" t="e">
        <f>body!$I$16*POWER(body!$H$16,P30*60+Q30)</f>
        <v>#VALUE!</v>
      </c>
      <c r="T30" s="48" t="e">
        <f t="shared" si="5"/>
        <v>#VALUE!</v>
      </c>
      <c r="U30" s="49" t="e">
        <f t="shared" si="7"/>
        <v>#VALUE!</v>
      </c>
    </row>
    <row r="31" spans="1:21" ht="17.25" customHeight="1">
      <c r="A31" s="35"/>
      <c r="B31" s="53"/>
      <c r="C31" s="54"/>
      <c r="D31" s="55"/>
      <c r="E31" s="39" t="s">
        <v>38</v>
      </c>
      <c r="F31" s="40" t="e">
        <f t="shared" si="0"/>
        <v>#VALUE!</v>
      </c>
      <c r="G31" s="41" t="e">
        <f>body!$C$16*POWER(body!$B$16,E31)</f>
        <v>#VALUE!</v>
      </c>
      <c r="H31" s="42" t="s">
        <v>38</v>
      </c>
      <c r="I31" s="41" t="e">
        <f>body!$E$16*POWER(body!$D$16,H31)</f>
        <v>#VALUE!</v>
      </c>
      <c r="J31" s="39" t="s">
        <v>38</v>
      </c>
      <c r="K31" s="41" t="e">
        <f>body!$G$16*POWER(body!$F$16,J31)</f>
        <v>#VALUE!</v>
      </c>
      <c r="L31" s="126"/>
      <c r="M31" s="127" t="s">
        <v>38</v>
      </c>
      <c r="N31" s="45" t="e">
        <f t="shared" si="1"/>
        <v>#VALUE!</v>
      </c>
      <c r="O31" s="45" t="e">
        <f t="shared" si="2"/>
        <v>#VALUE!</v>
      </c>
      <c r="P31" s="128" t="e">
        <f t="shared" si="3"/>
        <v>#VALUE!</v>
      </c>
      <c r="Q31" s="45" t="e">
        <f t="shared" si="4"/>
        <v>#VALUE!</v>
      </c>
      <c r="R31" s="41" t="e">
        <f>body!$I$16*POWER(body!$H$16,L31*60+M31)</f>
        <v>#VALUE!</v>
      </c>
      <c r="S31" s="41" t="e">
        <f>body!$I$16*POWER(body!$H$16,P31*60+Q31)</f>
        <v>#VALUE!</v>
      </c>
      <c r="T31" s="48" t="e">
        <f t="shared" si="5"/>
        <v>#VALUE!</v>
      </c>
      <c r="U31" s="49" t="e">
        <f t="shared" si="7"/>
        <v>#VALUE!</v>
      </c>
    </row>
    <row r="32" spans="1:21" ht="17.25" customHeight="1">
      <c r="A32" s="35"/>
      <c r="B32" s="53"/>
      <c r="C32" s="54"/>
      <c r="D32" s="55"/>
      <c r="E32" s="39" t="s">
        <v>38</v>
      </c>
      <c r="F32" s="40" t="e">
        <f t="shared" si="0"/>
        <v>#VALUE!</v>
      </c>
      <c r="G32" s="41" t="e">
        <f>body!$C$16*POWER(body!$B$16,E32)</f>
        <v>#VALUE!</v>
      </c>
      <c r="H32" s="42" t="s">
        <v>38</v>
      </c>
      <c r="I32" s="41" t="e">
        <f>body!$E$16*POWER(body!$D$16,H32)</f>
        <v>#VALUE!</v>
      </c>
      <c r="J32" s="39" t="s">
        <v>38</v>
      </c>
      <c r="K32" s="41" t="e">
        <f>body!$G$16*POWER(body!$F$16,J32)</f>
        <v>#VALUE!</v>
      </c>
      <c r="L32" s="126"/>
      <c r="M32" s="127" t="s">
        <v>38</v>
      </c>
      <c r="N32" s="45" t="e">
        <f t="shared" si="1"/>
        <v>#VALUE!</v>
      </c>
      <c r="O32" s="45" t="e">
        <f t="shared" si="2"/>
        <v>#VALUE!</v>
      </c>
      <c r="P32" s="128" t="e">
        <f t="shared" si="3"/>
        <v>#VALUE!</v>
      </c>
      <c r="Q32" s="45" t="e">
        <f t="shared" si="4"/>
        <v>#VALUE!</v>
      </c>
      <c r="R32" s="41" t="e">
        <f>body!$I$16*POWER(body!$H$16,L32*60+M32)</f>
        <v>#VALUE!</v>
      </c>
      <c r="S32" s="41" t="e">
        <f>body!$I$16*POWER(body!$H$16,P32*60+Q32)</f>
        <v>#VALUE!</v>
      </c>
      <c r="T32" s="48" t="e">
        <f t="shared" si="5"/>
        <v>#VALUE!</v>
      </c>
      <c r="U32" s="49" t="e">
        <f t="shared" si="7"/>
        <v>#VALUE!</v>
      </c>
    </row>
    <row r="33" spans="1:159" ht="17.25" customHeight="1">
      <c r="A33" s="35"/>
      <c r="B33" s="53"/>
      <c r="C33" s="54"/>
      <c r="D33" s="55"/>
      <c r="E33" s="39" t="s">
        <v>38</v>
      </c>
      <c r="F33" s="40" t="e">
        <f t="shared" si="0"/>
        <v>#VALUE!</v>
      </c>
      <c r="G33" s="41" t="e">
        <f>body!$C$16*POWER(body!$B$16,E33)</f>
        <v>#VALUE!</v>
      </c>
      <c r="H33" s="42" t="s">
        <v>38</v>
      </c>
      <c r="I33" s="41" t="e">
        <f>body!$E$16*POWER(body!$D$16,H33)</f>
        <v>#VALUE!</v>
      </c>
      <c r="J33" s="39" t="s">
        <v>38</v>
      </c>
      <c r="K33" s="41" t="e">
        <f>body!$G$16*POWER(body!$F$16,J33)</f>
        <v>#VALUE!</v>
      </c>
      <c r="L33" s="126"/>
      <c r="M33" s="127" t="s">
        <v>38</v>
      </c>
      <c r="N33" s="45" t="e">
        <f t="shared" si="1"/>
        <v>#VALUE!</v>
      </c>
      <c r="O33" s="45" t="e">
        <f t="shared" si="2"/>
        <v>#VALUE!</v>
      </c>
      <c r="P33" s="128" t="e">
        <f t="shared" si="3"/>
        <v>#VALUE!</v>
      </c>
      <c r="Q33" s="45" t="e">
        <f t="shared" si="4"/>
        <v>#VALUE!</v>
      </c>
      <c r="R33" s="41" t="e">
        <f>body!$I$16*POWER(body!$H$16,L33*60+M33)</f>
        <v>#VALUE!</v>
      </c>
      <c r="S33" s="41" t="e">
        <f>body!$I$16*POWER(body!$H$16,P33*60+Q33)</f>
        <v>#VALUE!</v>
      </c>
      <c r="T33" s="48" t="e">
        <f t="shared" si="5"/>
        <v>#VALUE!</v>
      </c>
      <c r="U33" s="49" t="e">
        <f t="shared" si="7"/>
        <v>#VALUE!</v>
      </c>
    </row>
    <row r="34" spans="1:159" ht="17.25" customHeight="1">
      <c r="A34" s="35"/>
      <c r="B34" s="53"/>
      <c r="C34" s="54"/>
      <c r="D34" s="55"/>
      <c r="E34" s="39" t="s">
        <v>38</v>
      </c>
      <c r="F34" s="40" t="e">
        <f t="shared" si="0"/>
        <v>#VALUE!</v>
      </c>
      <c r="G34" s="41" t="e">
        <f>body!$C$16*POWER(body!$B$16,E34)</f>
        <v>#VALUE!</v>
      </c>
      <c r="H34" s="42" t="s">
        <v>38</v>
      </c>
      <c r="I34" s="41" t="e">
        <f>body!$E$16*POWER(body!$D$16,H34)</f>
        <v>#VALUE!</v>
      </c>
      <c r="J34" s="39" t="s">
        <v>38</v>
      </c>
      <c r="K34" s="41" t="e">
        <f>body!$G$16*POWER(body!$F$16,J34)</f>
        <v>#VALUE!</v>
      </c>
      <c r="L34" s="126"/>
      <c r="M34" s="127" t="s">
        <v>38</v>
      </c>
      <c r="N34" s="45" t="e">
        <f t="shared" si="1"/>
        <v>#VALUE!</v>
      </c>
      <c r="O34" s="45" t="e">
        <f t="shared" si="2"/>
        <v>#VALUE!</v>
      </c>
      <c r="P34" s="128" t="e">
        <f t="shared" si="3"/>
        <v>#VALUE!</v>
      </c>
      <c r="Q34" s="45" t="e">
        <f t="shared" si="4"/>
        <v>#VALUE!</v>
      </c>
      <c r="R34" s="41" t="e">
        <f>body!$I$16*POWER(body!$H$16,L34*60+M34)</f>
        <v>#VALUE!</v>
      </c>
      <c r="S34" s="41" t="e">
        <f>body!$I$16*POWER(body!$H$16,P34*60+Q34)</f>
        <v>#VALUE!</v>
      </c>
      <c r="T34" s="48" t="e">
        <f t="shared" si="5"/>
        <v>#VALUE!</v>
      </c>
      <c r="U34" s="49" t="e">
        <f t="shared" si="7"/>
        <v>#VALUE!</v>
      </c>
    </row>
    <row r="35" spans="1:159" ht="21.2" customHeight="1">
      <c r="A35" s="59"/>
      <c r="B35" s="60"/>
      <c r="C35" s="61"/>
      <c r="D35" s="62"/>
      <c r="E35" s="39" t="s">
        <v>38</v>
      </c>
      <c r="F35" s="40" t="e">
        <f t="shared" si="0"/>
        <v>#VALUE!</v>
      </c>
      <c r="G35" s="41" t="e">
        <f>body!$C$16*POWER(body!$B$16,E35)</f>
        <v>#VALUE!</v>
      </c>
      <c r="H35" s="42" t="s">
        <v>38</v>
      </c>
      <c r="I35" s="41" t="e">
        <f>body!$E$16*POWER(body!$D$16,H35)</f>
        <v>#VALUE!</v>
      </c>
      <c r="J35" s="39" t="s">
        <v>38</v>
      </c>
      <c r="K35" s="41" t="e">
        <f>body!$G$16*POWER(body!$F$16,J35)</f>
        <v>#VALUE!</v>
      </c>
      <c r="L35" s="126"/>
      <c r="M35" s="127" t="s">
        <v>38</v>
      </c>
      <c r="N35" s="45" t="e">
        <f t="shared" si="1"/>
        <v>#VALUE!</v>
      </c>
      <c r="O35" s="45" t="e">
        <f t="shared" si="2"/>
        <v>#VALUE!</v>
      </c>
      <c r="P35" s="128" t="e">
        <f t="shared" si="3"/>
        <v>#VALUE!</v>
      </c>
      <c r="Q35" s="45" t="e">
        <f t="shared" si="4"/>
        <v>#VALUE!</v>
      </c>
      <c r="R35" s="41" t="e">
        <f>body!$I$16*POWER(body!$H$16,L35*60+M35)</f>
        <v>#VALUE!</v>
      </c>
      <c r="S35" s="41" t="e">
        <f>body!$I$16*POWER(body!$H$16,P35*60+Q35)</f>
        <v>#VALUE!</v>
      </c>
      <c r="T35" s="48" t="e">
        <f t="shared" si="5"/>
        <v>#VALUE!</v>
      </c>
      <c r="U35" s="49" t="e">
        <f t="shared" si="7"/>
        <v>#VALUE!</v>
      </c>
    </row>
    <row r="36" spans="1:159" s="34" customFormat="1" ht="21.2" customHeight="1">
      <c r="A36" s="65"/>
      <c r="B36" s="66"/>
      <c r="C36" s="66"/>
      <c r="D36" s="67"/>
      <c r="E36" s="68"/>
      <c r="F36" s="68"/>
      <c r="G36" s="66"/>
      <c r="H36" s="66"/>
      <c r="I36" s="66"/>
      <c r="J36" s="68"/>
      <c r="K36" s="66"/>
      <c r="L36" s="66"/>
      <c r="M36" s="69"/>
      <c r="N36" s="69"/>
      <c r="O36" s="69"/>
      <c r="P36" s="69"/>
      <c r="Q36" s="69"/>
      <c r="R36" s="69"/>
      <c r="S36" s="66"/>
      <c r="T36" s="66"/>
      <c r="U36" s="70"/>
    </row>
    <row r="37" spans="1:159" ht="21.2" customHeight="1">
      <c r="A37" s="129" t="s">
        <v>46</v>
      </c>
      <c r="B37" s="71"/>
      <c r="C37" s="71"/>
      <c r="D37" s="72"/>
      <c r="E37" s="73"/>
      <c r="F37" s="73"/>
      <c r="G37" s="71" t="e">
        <f>SUM(G4:G16)</f>
        <v>#VALUE!</v>
      </c>
      <c r="H37" s="71"/>
      <c r="I37" s="71" t="e">
        <f>SUM(I4:I16)</f>
        <v>#VALUE!</v>
      </c>
      <c r="J37" s="73"/>
      <c r="K37" s="71" t="e">
        <f>SUM(K4:K16)</f>
        <v>#VALUE!</v>
      </c>
      <c r="L37" s="71"/>
      <c r="M37" s="74"/>
      <c r="N37" s="74"/>
      <c r="O37" s="74"/>
      <c r="P37" s="74"/>
      <c r="Q37" s="74"/>
      <c r="R37" s="74"/>
      <c r="S37" s="71" t="e">
        <f>SUM(S4:S16)</f>
        <v>#VALUE!</v>
      </c>
      <c r="T37" s="71"/>
      <c r="U37" s="75"/>
    </row>
    <row r="38" spans="1:159" ht="21.2" customHeight="1">
      <c r="A38" s="129" t="s">
        <v>47</v>
      </c>
      <c r="B38" s="71"/>
      <c r="C38" s="71"/>
      <c r="D38" s="72"/>
      <c r="E38" s="73"/>
      <c r="F38" s="73"/>
      <c r="G38" s="71" t="e">
        <f>AVERAGE(G4:G16)</f>
        <v>#VALUE!</v>
      </c>
      <c r="H38" s="71"/>
      <c r="I38" s="71" t="e">
        <f>AVERAGE(I4:I16)</f>
        <v>#VALUE!</v>
      </c>
      <c r="J38" s="73"/>
      <c r="K38" s="71" t="e">
        <f>AVERAGE(K4:K16)</f>
        <v>#VALUE!</v>
      </c>
      <c r="L38" s="71"/>
      <c r="M38" s="74"/>
      <c r="N38" s="74"/>
      <c r="O38" s="74"/>
      <c r="P38" s="74"/>
      <c r="Q38" s="74"/>
      <c r="R38" s="74"/>
      <c r="S38" s="71" t="e">
        <f>AVERAGE(S4:S16)</f>
        <v>#VALUE!</v>
      </c>
      <c r="T38" s="71"/>
      <c r="U38" s="75"/>
    </row>
    <row r="39" spans="1:159" ht="17.25" customHeight="1">
      <c r="B39" s="11"/>
      <c r="C39" s="21"/>
      <c r="D39" s="11"/>
      <c r="E39" s="76"/>
      <c r="F39" s="76"/>
      <c r="G39" s="77"/>
      <c r="H39" s="77"/>
      <c r="I39" s="77"/>
      <c r="J39" s="76"/>
      <c r="K39" s="77"/>
      <c r="L39" s="77"/>
      <c r="M39" s="20"/>
      <c r="N39" s="20"/>
      <c r="O39" s="20"/>
      <c r="P39" s="20"/>
      <c r="Q39" s="20"/>
      <c r="R39" s="77"/>
      <c r="S39" s="77"/>
      <c r="T39" s="77"/>
      <c r="U39" s="77"/>
    </row>
    <row r="40" spans="1:159" ht="17.25" customHeight="1">
      <c r="B40" s="11"/>
      <c r="C40" s="21"/>
      <c r="D40" s="11"/>
      <c r="E40" s="76"/>
      <c r="F40" s="76"/>
      <c r="G40" s="77"/>
      <c r="H40" s="77"/>
      <c r="I40" s="77"/>
      <c r="J40" s="76"/>
      <c r="K40" s="77"/>
      <c r="L40" s="77"/>
      <c r="M40" s="20"/>
      <c r="N40" s="20"/>
      <c r="O40" s="20"/>
      <c r="P40" s="20"/>
      <c r="Q40" s="20"/>
      <c r="R40" s="77"/>
      <c r="S40" s="77"/>
      <c r="T40" s="77"/>
      <c r="U40" s="77"/>
    </row>
    <row r="41" spans="1:159" ht="17.25" customHeight="1">
      <c r="B41" s="11"/>
      <c r="C41" s="21"/>
      <c r="D41" s="11"/>
      <c r="E41" s="76"/>
      <c r="F41" s="76"/>
      <c r="G41" s="77"/>
      <c r="H41" s="77"/>
      <c r="I41" s="77"/>
      <c r="J41" s="76"/>
      <c r="K41" s="77"/>
      <c r="L41" s="77"/>
      <c r="M41" s="20"/>
      <c r="N41" s="20"/>
      <c r="O41" s="20"/>
      <c r="P41" s="20"/>
      <c r="Q41" s="20"/>
      <c r="R41" s="21"/>
      <c r="T41" s="77"/>
      <c r="U41" s="77"/>
    </row>
    <row r="42" spans="1:159" ht="17.25" customHeight="1">
      <c r="M42" s="20"/>
      <c r="N42" s="20"/>
      <c r="O42" s="20"/>
      <c r="P42" s="20"/>
      <c r="Q42" s="20"/>
      <c r="R42" s="21"/>
    </row>
    <row r="43" spans="1:159" ht="17.25" customHeight="1">
      <c r="M43" s="20"/>
      <c r="N43" s="20"/>
      <c r="O43" s="20"/>
      <c r="P43" s="20"/>
      <c r="Q43" s="20"/>
      <c r="R43" s="21"/>
    </row>
    <row r="44" spans="1:159" ht="17.25" customHeight="1">
      <c r="M44" s="20"/>
      <c r="N44" s="20"/>
      <c r="O44" s="20"/>
      <c r="P44" s="20"/>
      <c r="Q44" s="20"/>
      <c r="R44" s="21"/>
    </row>
    <row r="45" spans="1:159" ht="17.25" customHeight="1">
      <c r="B45" s="78" t="s">
        <v>48</v>
      </c>
      <c r="C45" s="79"/>
      <c r="D45" s="78"/>
      <c r="E45" s="76"/>
      <c r="F45" s="76"/>
      <c r="G45" s="77"/>
      <c r="H45" s="77"/>
      <c r="I45" s="77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/>
      <c r="V45" s="80"/>
    </row>
    <row r="46" spans="1:159" ht="17.25" customHeight="1">
      <c r="M46" s="16"/>
      <c r="N46" s="16"/>
      <c r="O46" s="16"/>
      <c r="P46" s="16"/>
      <c r="Q46" s="16"/>
      <c r="R46" s="14"/>
      <c r="S46" s="14"/>
      <c r="T46" s="34"/>
    </row>
    <row r="47" spans="1:159" s="93" customFormat="1" ht="22.5" customHeight="1">
      <c r="A47" s="81"/>
      <c r="B47" s="82"/>
      <c r="C47" s="83"/>
      <c r="D47" s="84" t="s">
        <v>33</v>
      </c>
      <c r="E47" s="85" t="s">
        <v>49</v>
      </c>
      <c r="F47" s="85"/>
      <c r="G47" s="86" t="s">
        <v>50</v>
      </c>
      <c r="H47" s="87" t="s">
        <v>51</v>
      </c>
      <c r="I47" s="86" t="s">
        <v>50</v>
      </c>
      <c r="J47" s="87" t="s">
        <v>52</v>
      </c>
      <c r="K47" s="86" t="s">
        <v>50</v>
      </c>
      <c r="L47" s="85" t="s">
        <v>53</v>
      </c>
      <c r="M47" s="88"/>
      <c r="N47" s="88"/>
      <c r="O47" s="88"/>
      <c r="P47" s="88"/>
      <c r="Q47" s="88"/>
      <c r="R47" s="86" t="s">
        <v>50</v>
      </c>
      <c r="S47" s="86"/>
      <c r="T47" s="89" t="s">
        <v>36</v>
      </c>
      <c r="U47" s="90" t="s">
        <v>37</v>
      </c>
      <c r="V47" s="91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</row>
    <row r="48" spans="1:159" s="104" customFormat="1" ht="16.5" customHeight="1">
      <c r="A48" s="94"/>
      <c r="B48" s="95"/>
      <c r="C48" s="95"/>
      <c r="D48" s="96"/>
      <c r="E48" s="97"/>
      <c r="F48" s="97"/>
      <c r="G48" s="96"/>
      <c r="H48" s="98"/>
      <c r="I48" s="96"/>
      <c r="J48" s="99"/>
      <c r="K48" s="96"/>
      <c r="L48" s="100"/>
      <c r="M48" s="98"/>
      <c r="N48" s="98"/>
      <c r="O48" s="98"/>
      <c r="P48" s="98"/>
      <c r="Q48" s="98"/>
      <c r="R48" s="96"/>
      <c r="S48" s="96"/>
      <c r="T48" s="101">
        <f>G48+I48+K48+R48</f>
        <v>0</v>
      </c>
      <c r="U48" s="102"/>
      <c r="V48" s="10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</row>
    <row r="49" spans="2:159" ht="17.25" customHeight="1">
      <c r="B49" s="105"/>
      <c r="C49" s="95"/>
      <c r="D49" s="96"/>
      <c r="E49" s="97"/>
      <c r="F49" s="97"/>
      <c r="G49" s="96"/>
      <c r="H49" s="106"/>
      <c r="I49" s="96"/>
      <c r="J49" s="99"/>
      <c r="K49" s="96"/>
      <c r="L49" s="107"/>
      <c r="M49" s="98"/>
      <c r="N49" s="98"/>
      <c r="O49" s="98"/>
      <c r="P49" s="98"/>
      <c r="Q49" s="98"/>
      <c r="R49" s="96"/>
      <c r="S49" s="96"/>
      <c r="T49" s="101"/>
      <c r="U49" s="108"/>
      <c r="V49" s="10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</row>
    <row r="50" spans="2:159" ht="17.25" customHeight="1">
      <c r="B50" s="109"/>
      <c r="C50" s="110"/>
      <c r="D50" s="111"/>
      <c r="E50" s="112"/>
      <c r="F50" s="112"/>
      <c r="G50" s="111"/>
      <c r="H50" s="113"/>
      <c r="I50" s="111"/>
      <c r="J50" s="114"/>
      <c r="K50" s="111"/>
      <c r="L50" s="115"/>
      <c r="M50" s="113"/>
      <c r="N50" s="113"/>
      <c r="O50" s="113"/>
      <c r="P50" s="113"/>
      <c r="Q50" s="113"/>
      <c r="R50" s="111"/>
      <c r="S50" s="96"/>
      <c r="T50" s="101"/>
      <c r="U50" s="116"/>
    </row>
    <row r="51" spans="2:159" ht="17.25" customHeight="1">
      <c r="B51" s="109"/>
      <c r="C51" s="110"/>
      <c r="D51" s="111"/>
      <c r="E51" s="112"/>
      <c r="F51" s="112"/>
      <c r="G51" s="111"/>
      <c r="H51" s="113"/>
      <c r="I51" s="111"/>
      <c r="J51" s="114"/>
      <c r="K51" s="111"/>
      <c r="L51" s="115"/>
      <c r="M51" s="113"/>
      <c r="N51" s="113"/>
      <c r="O51" s="113"/>
      <c r="P51" s="113"/>
      <c r="Q51" s="113"/>
      <c r="R51" s="111"/>
      <c r="S51" s="96"/>
      <c r="T51" s="101"/>
      <c r="U51" s="116"/>
    </row>
    <row r="52" spans="2:159" ht="17.25" customHeight="1">
      <c r="B52" s="109"/>
      <c r="C52" s="110"/>
      <c r="D52" s="111"/>
      <c r="E52" s="112"/>
      <c r="F52" s="112"/>
      <c r="G52" s="111"/>
      <c r="H52" s="113"/>
      <c r="I52" s="111"/>
      <c r="J52" s="114"/>
      <c r="K52" s="111"/>
      <c r="L52" s="115"/>
      <c r="M52" s="113"/>
      <c r="N52" s="113"/>
      <c r="O52" s="113"/>
      <c r="P52" s="113"/>
      <c r="Q52" s="113"/>
      <c r="R52" s="111"/>
      <c r="S52" s="111"/>
      <c r="T52" s="117"/>
      <c r="U52" s="116"/>
    </row>
    <row r="53" spans="2:159" ht="17.25" customHeight="1">
      <c r="B53" s="109"/>
      <c r="C53" s="110"/>
      <c r="D53" s="111"/>
      <c r="E53" s="112"/>
      <c r="F53" s="112"/>
      <c r="G53" s="111"/>
      <c r="H53" s="113"/>
      <c r="I53" s="111"/>
      <c r="J53" s="114"/>
      <c r="K53" s="111"/>
      <c r="L53" s="115"/>
      <c r="M53" s="113"/>
      <c r="N53" s="113"/>
      <c r="O53" s="113"/>
      <c r="P53" s="113"/>
      <c r="Q53" s="113"/>
      <c r="R53" s="111"/>
      <c r="S53" s="111"/>
      <c r="T53" s="117"/>
      <c r="U53" s="116"/>
    </row>
    <row r="54" spans="2:159" ht="17.25" customHeight="1">
      <c r="B54" s="109"/>
      <c r="C54" s="110"/>
      <c r="D54" s="111"/>
      <c r="E54" s="112"/>
      <c r="F54" s="112"/>
      <c r="G54" s="111"/>
      <c r="H54" s="113"/>
      <c r="I54" s="111"/>
      <c r="J54" s="114"/>
      <c r="K54" s="111"/>
      <c r="L54" s="115"/>
      <c r="M54" s="113"/>
      <c r="N54" s="113"/>
      <c r="O54" s="113"/>
      <c r="P54" s="113"/>
      <c r="Q54" s="113"/>
      <c r="R54" s="111"/>
      <c r="S54" s="111"/>
      <c r="T54" s="117"/>
      <c r="U54" s="116"/>
    </row>
    <row r="55" spans="2:159" ht="17.25" customHeight="1">
      <c r="B55" s="109"/>
      <c r="C55" s="110"/>
      <c r="D55" s="111"/>
      <c r="E55" s="112"/>
      <c r="F55" s="112"/>
      <c r="G55" s="111"/>
      <c r="H55" s="113"/>
      <c r="I55" s="111"/>
      <c r="J55" s="114"/>
      <c r="K55" s="111"/>
      <c r="L55" s="115"/>
      <c r="M55" s="113"/>
      <c r="N55" s="113"/>
      <c r="O55" s="113"/>
      <c r="P55" s="113"/>
      <c r="Q55" s="113"/>
      <c r="R55" s="111"/>
      <c r="S55" s="111"/>
      <c r="T55" s="117"/>
      <c r="U55" s="116"/>
    </row>
    <row r="56" spans="2:159" ht="17.25" customHeight="1">
      <c r="B56" s="109"/>
      <c r="C56" s="110"/>
      <c r="D56" s="111"/>
      <c r="E56" s="112"/>
      <c r="F56" s="112"/>
      <c r="G56" s="117"/>
      <c r="H56" s="113"/>
      <c r="I56" s="117"/>
      <c r="J56" s="114"/>
      <c r="K56" s="117"/>
      <c r="L56" s="110"/>
      <c r="M56" s="113"/>
      <c r="N56" s="113"/>
      <c r="O56" s="113"/>
      <c r="P56" s="113"/>
      <c r="Q56" s="113"/>
      <c r="R56" s="117"/>
      <c r="S56" s="117"/>
      <c r="T56" s="117"/>
      <c r="U56" s="116"/>
    </row>
    <row r="57" spans="2:159" ht="17.25" customHeight="1">
      <c r="B57" s="109"/>
      <c r="C57" s="110"/>
      <c r="D57" s="111"/>
      <c r="E57" s="112"/>
      <c r="F57" s="112"/>
      <c r="G57" s="117"/>
      <c r="H57" s="113"/>
      <c r="I57" s="117"/>
      <c r="J57" s="114"/>
      <c r="K57" s="117"/>
      <c r="L57" s="110"/>
      <c r="M57" s="113"/>
      <c r="N57" s="113"/>
      <c r="O57" s="113"/>
      <c r="P57" s="113"/>
      <c r="Q57" s="113"/>
      <c r="R57" s="117"/>
      <c r="S57" s="117"/>
      <c r="T57" s="117"/>
      <c r="U57" s="116"/>
    </row>
    <row r="58" spans="2:159" ht="17.25" customHeight="1">
      <c r="B58" s="109"/>
      <c r="C58" s="110"/>
      <c r="D58" s="111"/>
      <c r="E58" s="112"/>
      <c r="F58" s="112"/>
      <c r="G58" s="117"/>
      <c r="H58" s="113"/>
      <c r="I58" s="117"/>
      <c r="J58" s="114"/>
      <c r="K58" s="117"/>
      <c r="L58" s="110"/>
      <c r="M58" s="113"/>
      <c r="N58" s="113"/>
      <c r="O58" s="113"/>
      <c r="P58" s="113"/>
      <c r="Q58" s="113"/>
      <c r="R58" s="117"/>
      <c r="S58" s="117"/>
      <c r="T58" s="117"/>
      <c r="U58" s="116"/>
    </row>
    <row r="59" spans="2:159" ht="17.25" customHeight="1">
      <c r="B59" s="109"/>
      <c r="C59" s="110"/>
      <c r="D59" s="111"/>
      <c r="E59" s="112"/>
      <c r="F59" s="112"/>
      <c r="G59" s="117"/>
      <c r="H59" s="113"/>
      <c r="I59" s="117"/>
      <c r="J59" s="114"/>
      <c r="K59" s="117"/>
      <c r="L59" s="110"/>
      <c r="M59" s="113"/>
      <c r="N59" s="113"/>
      <c r="O59" s="113"/>
      <c r="P59" s="113"/>
      <c r="Q59" s="113"/>
      <c r="R59" s="117"/>
      <c r="S59" s="117"/>
      <c r="T59" s="117"/>
      <c r="U59" s="116"/>
    </row>
    <row r="60" spans="2:159" ht="17.25" customHeight="1">
      <c r="B60" s="109"/>
      <c r="C60" s="110"/>
      <c r="D60" s="111"/>
      <c r="E60" s="112"/>
      <c r="F60" s="112"/>
      <c r="G60" s="117"/>
      <c r="H60" s="113"/>
      <c r="I60" s="117"/>
      <c r="J60" s="114"/>
      <c r="K60" s="117"/>
      <c r="L60" s="110"/>
      <c r="M60" s="113"/>
      <c r="N60" s="113"/>
      <c r="O60" s="113"/>
      <c r="P60" s="113"/>
      <c r="Q60" s="113"/>
      <c r="R60" s="117"/>
      <c r="S60" s="117"/>
      <c r="T60" s="117"/>
      <c r="U60" s="116"/>
    </row>
    <row r="61" spans="2:159" ht="17.25" customHeight="1">
      <c r="B61" s="109"/>
      <c r="C61" s="110"/>
      <c r="D61" s="111"/>
      <c r="E61" s="112"/>
      <c r="F61" s="112"/>
      <c r="G61" s="117"/>
      <c r="H61" s="113"/>
      <c r="I61" s="117"/>
      <c r="J61" s="114"/>
      <c r="K61" s="117"/>
      <c r="L61" s="110"/>
      <c r="M61" s="113"/>
      <c r="N61" s="113"/>
      <c r="O61" s="113"/>
      <c r="P61" s="113"/>
      <c r="Q61" s="113"/>
      <c r="R61" s="117"/>
      <c r="S61" s="117"/>
      <c r="T61" s="117"/>
      <c r="U61" s="116"/>
    </row>
    <row r="62" spans="2:159" ht="17.25" customHeight="1">
      <c r="B62" s="109"/>
      <c r="C62" s="110"/>
      <c r="D62" s="111"/>
      <c r="E62" s="112"/>
      <c r="F62" s="112"/>
      <c r="G62" s="117"/>
      <c r="H62" s="113"/>
      <c r="I62" s="117"/>
      <c r="J62" s="114"/>
      <c r="K62" s="117"/>
      <c r="L62" s="110"/>
      <c r="M62" s="113"/>
      <c r="N62" s="113"/>
      <c r="O62" s="113"/>
      <c r="P62" s="113"/>
      <c r="Q62" s="113"/>
      <c r="R62" s="117"/>
      <c r="S62" s="117"/>
      <c r="T62" s="117"/>
      <c r="U62" s="116"/>
    </row>
    <row r="63" spans="2:159" ht="17.25" customHeight="1">
      <c r="B63" s="109"/>
      <c r="C63" s="110"/>
      <c r="D63" s="111"/>
      <c r="E63" s="112"/>
      <c r="F63" s="112"/>
      <c r="G63" s="117"/>
      <c r="H63" s="113"/>
      <c r="I63" s="117"/>
      <c r="J63" s="114"/>
      <c r="K63" s="117"/>
      <c r="L63" s="110"/>
      <c r="M63" s="113"/>
      <c r="N63" s="113"/>
      <c r="O63" s="113"/>
      <c r="P63" s="113"/>
      <c r="Q63" s="113"/>
      <c r="R63" s="117"/>
      <c r="S63" s="117"/>
      <c r="T63" s="117"/>
      <c r="U63" s="116"/>
    </row>
    <row r="64" spans="2:159" ht="17.25" customHeight="1">
      <c r="B64" s="109"/>
      <c r="C64" s="110"/>
      <c r="D64" s="111"/>
      <c r="E64" s="112"/>
      <c r="F64" s="112"/>
      <c r="G64" s="117"/>
      <c r="H64" s="113"/>
      <c r="I64" s="117"/>
      <c r="J64" s="114"/>
      <c r="K64" s="117"/>
      <c r="L64" s="110"/>
      <c r="M64" s="113"/>
      <c r="N64" s="113"/>
      <c r="O64" s="113"/>
      <c r="P64" s="113"/>
      <c r="Q64" s="113"/>
      <c r="R64" s="117"/>
      <c r="S64" s="117"/>
      <c r="T64" s="117"/>
      <c r="U64" s="116"/>
    </row>
    <row r="65" spans="2:21" ht="17.25" customHeight="1">
      <c r="B65" s="109"/>
      <c r="C65" s="110"/>
      <c r="D65" s="111"/>
      <c r="E65" s="112"/>
      <c r="F65" s="112"/>
      <c r="G65" s="117"/>
      <c r="H65" s="113"/>
      <c r="I65" s="117"/>
      <c r="J65" s="114"/>
      <c r="K65" s="117"/>
      <c r="L65" s="110"/>
      <c r="M65" s="113"/>
      <c r="N65" s="113"/>
      <c r="O65" s="113"/>
      <c r="P65" s="113"/>
      <c r="Q65" s="113"/>
      <c r="R65" s="117"/>
      <c r="S65" s="117"/>
      <c r="T65" s="117"/>
      <c r="U65" s="116"/>
    </row>
    <row r="66" spans="2:21" ht="17.25" customHeight="1">
      <c r="B66" s="109"/>
      <c r="C66" s="110"/>
      <c r="D66" s="111"/>
      <c r="E66" s="112"/>
      <c r="F66" s="112"/>
      <c r="G66" s="117"/>
      <c r="H66" s="113"/>
      <c r="I66" s="117"/>
      <c r="J66" s="114"/>
      <c r="K66" s="117"/>
      <c r="L66" s="110"/>
      <c r="M66" s="113"/>
      <c r="N66" s="113"/>
      <c r="O66" s="113"/>
      <c r="P66" s="113"/>
      <c r="Q66" s="113"/>
      <c r="R66" s="117"/>
      <c r="S66" s="117"/>
      <c r="T66" s="117"/>
      <c r="U66" s="116"/>
    </row>
    <row r="67" spans="2:21" ht="17.25" customHeight="1">
      <c r="B67" s="118"/>
      <c r="C67" s="119"/>
      <c r="D67" s="120"/>
      <c r="E67" s="121"/>
      <c r="F67" s="121"/>
      <c r="G67" s="122"/>
      <c r="H67" s="123"/>
      <c r="I67" s="122"/>
      <c r="J67" s="124"/>
      <c r="K67" s="122"/>
      <c r="L67" s="119"/>
      <c r="M67" s="123"/>
      <c r="N67" s="123"/>
      <c r="O67" s="123"/>
      <c r="P67" s="123"/>
      <c r="Q67" s="123"/>
      <c r="R67" s="122"/>
      <c r="S67" s="122"/>
      <c r="T67" s="122"/>
      <c r="U67" s="125"/>
    </row>
  </sheetData>
  <mergeCells count="3">
    <mergeCell ref="B1:M1"/>
    <mergeCell ref="L3:M3"/>
    <mergeCell ref="P3:Q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body</vt:lpstr>
      <vt:lpstr>předšk-H</vt:lpstr>
      <vt:lpstr>ml.žáci_I</vt:lpstr>
      <vt:lpstr>ml.žáci_II</vt:lpstr>
      <vt:lpstr>st. žáci_I</vt:lpstr>
      <vt:lpstr>st. žáci_II</vt:lpstr>
      <vt:lpstr>junioři</vt:lpstr>
      <vt:lpstr>senioři</vt:lpstr>
      <vt:lpstr>junioři!Oblast_tisku</vt:lpstr>
      <vt:lpstr>ml.žáci_II!Oblast_tisku</vt:lpstr>
      <vt:lpstr>senioři!Oblast_tisku</vt:lpstr>
      <vt:lpstr>'st. žáci_I'!Oblast_tisku</vt:lpstr>
      <vt:lpstr>'st. žáci_II'!Oblast_tisku</vt:lpstr>
      <vt:lpstr>junioři!Print_Area_0</vt:lpstr>
      <vt:lpstr>ml.žáci_II!Print_Area_0</vt:lpstr>
      <vt:lpstr>senioři!Print_Area_0</vt:lpstr>
      <vt:lpstr>'st. žáci_I'!Print_Area_0</vt:lpstr>
      <vt:lpstr>'st. žáci_II'!Print_Area_0</vt:lpstr>
      <vt:lpstr>junioři!Print_Area_0_0</vt:lpstr>
      <vt:lpstr>ml.žáci_II!Print_Area_0_0</vt:lpstr>
      <vt:lpstr>senioři!Print_Area_0_0</vt:lpstr>
      <vt:lpstr>'st. žáci_I'!Print_Area_0_0</vt:lpstr>
      <vt:lpstr>'st. žáci_II'!Print_Area_0_0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Otta</cp:lastModifiedBy>
  <cp:revision>10</cp:revision>
  <dcterms:created xsi:type="dcterms:W3CDTF">2019-05-20T13:40:34Z</dcterms:created>
  <dcterms:modified xsi:type="dcterms:W3CDTF">2019-05-26T11:31:42Z</dcterms:modified>
  <dc:language>cs-CZ</dc:language>
</cp:coreProperties>
</file>